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spañol" sheetId="1" r:id="rId4"/>
    <sheet state="visible" name="Inglés" sheetId="2" r:id="rId5"/>
    <sheet state="visible" name="Francés" sheetId="3" r:id="rId6"/>
    <sheet state="visible" name="Alemán" sheetId="4" r:id="rId7"/>
    <sheet state="visible" name="Portugués" sheetId="5" r:id="rId8"/>
  </sheets>
  <definedNames/>
  <calcPr/>
  <extLst>
    <ext uri="GoogleSheetsCustomDataVersion1">
      <go:sheetsCustomData xmlns:go="http://customooxmlschemas.google.com/" r:id="rId9" roundtripDataSignature="AMtx7mjYykrmpa52FG3IRQ2TLQU8hYJkwg=="/>
    </ext>
  </extLst>
</workbook>
</file>

<file path=xl/sharedStrings.xml><?xml version="1.0" encoding="utf-8"?>
<sst xmlns="http://schemas.openxmlformats.org/spreadsheetml/2006/main" count="580" uniqueCount="103">
  <si>
    <t>¿Qué tan "lejos" está un idioma de otro?</t>
  </si>
  <si>
    <t>Idiomas a detectar:</t>
  </si>
  <si>
    <t>ESPAÑOL</t>
  </si>
  <si>
    <t xml:space="preserve">INGLÉS </t>
  </si>
  <si>
    <t xml:space="preserve">FRANCÉS </t>
  </si>
  <si>
    <t xml:space="preserve">ALEMÁN </t>
  </si>
  <si>
    <t xml:space="preserve">PORTUGUÉS </t>
  </si>
  <si>
    <t>Verso de Just Hold On</t>
  </si>
  <si>
    <t>Texto en: Español</t>
  </si>
  <si>
    <t>¿Qué haces cuando termina un capítulo? ¿Cierras el libro y no lo vuelves a leer? ¿A dónde vas cuando termina tu historia? Puedes ser quien eras o en quien te convertirás. Si todo sale mal cariño, solo espera.</t>
  </si>
  <si>
    <t>minusculas</t>
  </si>
  <si>
    <t xml:space="preserve">MAYUSCULAS </t>
  </si>
  <si>
    <t>,</t>
  </si>
  <si>
    <t>.</t>
  </si>
  <si>
    <t>espacios</t>
  </si>
  <si>
    <t>Á</t>
  </si>
  <si>
    <t>A</t>
  </si>
  <si>
    <t>É</t>
  </si>
  <si>
    <t>E</t>
  </si>
  <si>
    <t>Í</t>
  </si>
  <si>
    <t>I</t>
  </si>
  <si>
    <t>Ó</t>
  </si>
  <si>
    <t>O</t>
  </si>
  <si>
    <t>Ú</t>
  </si>
  <si>
    <t>U</t>
  </si>
  <si>
    <t>À</t>
  </si>
  <si>
    <t>Â</t>
  </si>
  <si>
    <t>Æ</t>
  </si>
  <si>
    <t>Ç</t>
  </si>
  <si>
    <t>C</t>
  </si>
  <si>
    <t>Ê</t>
  </si>
  <si>
    <t xml:space="preserve">Î </t>
  </si>
  <si>
    <t xml:space="preserve">Ï </t>
  </si>
  <si>
    <t>Ô</t>
  </si>
  <si>
    <t>Œ</t>
  </si>
  <si>
    <t xml:space="preserve">Ù </t>
  </si>
  <si>
    <t>Û </t>
  </si>
  <si>
    <t>Ü</t>
  </si>
  <si>
    <t>Ÿ</t>
  </si>
  <si>
    <t>Y</t>
  </si>
  <si>
    <t>Ä</t>
  </si>
  <si>
    <t>Ö</t>
  </si>
  <si>
    <t>ß</t>
  </si>
  <si>
    <t>B</t>
  </si>
  <si>
    <t>Ã</t>
  </si>
  <si>
    <t xml:space="preserve">Õ </t>
  </si>
  <si>
    <t>TOTAL</t>
  </si>
  <si>
    <t>Letra</t>
  </si>
  <si>
    <t xml:space="preserve">Conteo real </t>
  </si>
  <si>
    <t>Frecuencia esperada de Español</t>
  </si>
  <si>
    <t>Conteo en Español esperado</t>
  </si>
  <si>
    <t>Chi Español</t>
  </si>
  <si>
    <t>Frecuencia esperada de Inglés</t>
  </si>
  <si>
    <t>Conteo en Inglés esperado</t>
  </si>
  <si>
    <t>Chi Inglés</t>
  </si>
  <si>
    <t>Frecuencia esperada de Francés</t>
  </si>
  <si>
    <t>Conteo en Francés esperado</t>
  </si>
  <si>
    <t>Chi Francés</t>
  </si>
  <si>
    <t>Frecuencia esperada de Alemán</t>
  </si>
  <si>
    <t>Conteo en Alemán esperado</t>
  </si>
  <si>
    <t>Chi Alemán</t>
  </si>
  <si>
    <t>Frecuencia esperada de Portugués</t>
  </si>
  <si>
    <t>Conteo en Portugués esperado</t>
  </si>
  <si>
    <t>Chi Portugués</t>
  </si>
  <si>
    <t>CHI FINALES</t>
  </si>
  <si>
    <t>FRANCÉS</t>
  </si>
  <si>
    <t>D</t>
  </si>
  <si>
    <t>ALEMÁN</t>
  </si>
  <si>
    <t>F</t>
  </si>
  <si>
    <t>G</t>
  </si>
  <si>
    <t>H</t>
  </si>
  <si>
    <t>J</t>
  </si>
  <si>
    <t>K</t>
  </si>
  <si>
    <t>L</t>
  </si>
  <si>
    <t>M</t>
  </si>
  <si>
    <t>N</t>
  </si>
  <si>
    <t>P</t>
  </si>
  <si>
    <t>Q</t>
  </si>
  <si>
    <t>R</t>
  </si>
  <si>
    <t>S</t>
  </si>
  <si>
    <t>T</t>
  </si>
  <si>
    <t>V</t>
  </si>
  <si>
    <t>W</t>
  </si>
  <si>
    <t>X</t>
  </si>
  <si>
    <t>Z</t>
  </si>
  <si>
    <t>CHI final ESPAÑOL:</t>
  </si>
  <si>
    <t xml:space="preserve">CHI INGLÉS: </t>
  </si>
  <si>
    <t>CHI FRANCÉS:</t>
  </si>
  <si>
    <t>CHI ALEMÁN:</t>
  </si>
  <si>
    <t>CHI PORTUGUÉS:</t>
  </si>
  <si>
    <t>Texto en: Inglés</t>
  </si>
  <si>
    <t>‪What do you do when a chapter ends?‬ Do you close the book and never read it again?‬ Where do you go when your story's done?‬ You can be who you were or who you'll become. If it all goes wrong darling, just hold on.</t>
  </si>
  <si>
    <t>CHI ESPAÑOL:</t>
  </si>
  <si>
    <t>Texto en: Francés</t>
  </si>
  <si>
    <t>Que faites-vous à la fin d'un chapitre ? Fermez-vous le livre et ne le relisez plus jamais ? Où allez-vous lorsque votre histoire est terminée ? Vous pouvez être qui vous étiez ou qui vous deviendrez. Si tout va mal chérie, attends.</t>
  </si>
  <si>
    <t>Texto en: Alemán</t>
  </si>
  <si>
    <t>Was tun Sie, wenn ein Kapitel endet? Schließen Sie das Buch und lesen Sie es nie wieder? Wohin gehen Sie, wenn Ihre Geschichte fertig ist? Sie können sein, wer Sie waren oder wer Sie werden. Wenn alles schief geht, Liebling, halte einfach durch.</t>
  </si>
  <si>
    <t>Texto en: Portugués</t>
  </si>
  <si>
    <t>O que você faz quando um capítulo termina? Você fecha o livro e nunca mais o lê? Aonde você vai quando sua história termina? Você pode ser quem você era ou quem você se tornará. Se tudo der errado, querida, apenas espere.</t>
  </si>
  <si>
    <t xml:space="preserve">CHI final INGLÉS: </t>
  </si>
  <si>
    <t>CHI final FRANCÉS:</t>
  </si>
  <si>
    <t>CHI final ALEMÁN:</t>
  </si>
  <si>
    <t>CHI Final PORTUGUÉS:</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</si>
</sst>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Arial"/>
    </font>
    <font>
      <sz val="24.0"/>
      <color theme="1"/>
      <name val="Lobster"/>
    </font>
    <font/>
    <font>
      <sz val="11.0"/>
      <color theme="1"/>
      <name val="Calibri"/>
    </font>
    <font>
      <b/>
      <sz val="11.0"/>
      <color theme="1"/>
      <name val="Arial"/>
    </font>
    <font>
      <color theme="1"/>
      <name val="Calibri"/>
    </font>
    <font>
      <sz val="8.0"/>
      <color rgb="FF000000"/>
      <name val="Arial"/>
    </font>
    <font>
      <b/>
      <sz val="11.0"/>
      <color theme="1"/>
      <name val="Calibri"/>
    </font>
    <font>
      <b/>
      <color theme="1"/>
      <name val="Calibri"/>
    </font>
  </fonts>
  <fills count="17">
    <fill>
      <patternFill patternType="none"/>
    </fill>
    <fill>
      <patternFill patternType="lightGray"/>
    </fill>
    <fill>
      <patternFill patternType="solid">
        <fgColor rgb="FF9900FF"/>
        <bgColor rgb="FF9900FF"/>
      </patternFill>
    </fill>
    <fill>
      <patternFill patternType="solid">
        <fgColor rgb="FFFF00FF"/>
        <bgColor rgb="FFFF00FF"/>
      </patternFill>
    </fill>
    <fill>
      <patternFill patternType="solid">
        <fgColor rgb="FF00FFFF"/>
        <bgColor rgb="FF00FFFF"/>
      </patternFill>
    </fill>
    <fill>
      <patternFill patternType="solid">
        <fgColor rgb="FF00FF00"/>
        <bgColor rgb="FF00FF00"/>
      </patternFill>
    </fill>
    <fill>
      <patternFill patternType="solid">
        <fgColor rgb="FFFFFF00"/>
        <bgColor rgb="FFFFFF00"/>
      </patternFill>
    </fill>
    <fill>
      <patternFill patternType="solid">
        <fgColor rgb="FFCCCCCC"/>
        <bgColor rgb="FFCCCCCC"/>
      </patternFill>
    </fill>
    <fill>
      <patternFill patternType="solid">
        <fgColor rgb="FFF9CB9C"/>
        <bgColor rgb="FFF9CB9C"/>
      </patternFill>
    </fill>
    <fill>
      <patternFill patternType="solid">
        <fgColor theme="0"/>
        <bgColor theme="0"/>
      </patternFill>
    </fill>
    <fill>
      <patternFill patternType="solid">
        <fgColor rgb="FFFF0000"/>
        <bgColor rgb="FFFF0000"/>
      </patternFill>
    </fill>
    <fill>
      <patternFill patternType="solid">
        <fgColor rgb="FF8E7CC3"/>
        <bgColor rgb="FF8E7CC3"/>
      </patternFill>
    </fill>
    <fill>
      <patternFill patternType="solid">
        <fgColor rgb="FFD5A6BD"/>
        <bgColor rgb="FFD5A6BD"/>
      </patternFill>
    </fill>
    <fill>
      <patternFill patternType="solid">
        <fgColor rgb="FF9FC5E8"/>
        <bgColor rgb="FF9FC5E8"/>
      </patternFill>
    </fill>
    <fill>
      <patternFill patternType="solid">
        <fgColor rgb="FFB6D7A8"/>
        <bgColor rgb="FFB6D7A8"/>
      </patternFill>
    </fill>
    <fill>
      <patternFill patternType="solid">
        <fgColor rgb="FFFFE599"/>
        <bgColor rgb="FFFFE599"/>
      </patternFill>
    </fill>
    <fill>
      <patternFill patternType="solid">
        <fgColor rgb="FFB7B7B7"/>
        <bgColor rgb="FFB7B7B7"/>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border>
  </borders>
  <cellStyleXfs count="1">
    <xf borderId="0" fillId="0" fontId="0" numFmtId="0" applyAlignment="1" applyFont="1"/>
  </cellStyleXfs>
  <cellXfs count="42">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Border="1" applyFont="1"/>
    <xf borderId="3" fillId="0" fontId="2" numFmtId="0" xfId="0" applyBorder="1" applyFont="1"/>
    <xf borderId="0" fillId="0" fontId="3" numFmtId="0" xfId="0" applyAlignment="1" applyFont="1">
      <alignment horizontal="center"/>
    </xf>
    <xf borderId="4" fillId="2" fontId="3" numFmtId="0" xfId="0" applyBorder="1" applyFill="1" applyFont="1"/>
    <xf borderId="4" fillId="3" fontId="3" numFmtId="0" xfId="0" applyBorder="1" applyFill="1" applyFont="1"/>
    <xf borderId="4" fillId="4" fontId="3" numFmtId="0" xfId="0" applyBorder="1" applyFill="1" applyFont="1"/>
    <xf borderId="4" fillId="5" fontId="3" numFmtId="0" xfId="0" applyBorder="1" applyFill="1" applyFont="1"/>
    <xf borderId="4" fillId="6" fontId="3" numFmtId="0" xfId="0" applyBorder="1" applyFill="1" applyFont="1"/>
    <xf borderId="0" fillId="0" fontId="3" numFmtId="0" xfId="0" applyAlignment="1" applyFont="1">
      <alignment shrinkToFit="0" wrapText="1"/>
    </xf>
    <xf borderId="0" fillId="7" fontId="4" numFmtId="0" xfId="0" applyAlignment="1" applyFill="1" applyFont="1">
      <alignment shrinkToFit="0" vertical="bottom" wrapText="1"/>
    </xf>
    <xf borderId="0" fillId="7" fontId="0" numFmtId="0" xfId="0" applyAlignment="1" applyFont="1">
      <alignment shrinkToFit="0" vertical="bottom" wrapText="1"/>
    </xf>
    <xf borderId="0" fillId="8" fontId="3" numFmtId="0" xfId="0" applyAlignment="1" applyFill="1" applyFont="1">
      <alignment horizontal="center" shrinkToFit="0" wrapText="1"/>
    </xf>
    <xf borderId="0" fillId="0" fontId="5" numFmtId="0" xfId="0" applyFont="1"/>
    <xf borderId="0" fillId="0" fontId="6" numFmtId="0" xfId="0" applyFont="1"/>
    <xf borderId="5" fillId="0" fontId="3" numFmtId="0" xfId="0" applyBorder="1" applyFont="1"/>
    <xf borderId="5" fillId="9" fontId="3" numFmtId="0" xfId="0" applyAlignment="1" applyBorder="1" applyFill="1" applyFont="1">
      <alignment shrinkToFit="0" wrapText="1"/>
    </xf>
    <xf borderId="5" fillId="2" fontId="0" numFmtId="0" xfId="0" applyAlignment="1" applyBorder="1" applyFont="1">
      <alignment horizontal="center" shrinkToFit="0" wrapText="1"/>
    </xf>
    <xf borderId="5" fillId="3" fontId="0" numFmtId="0" xfId="0" applyAlignment="1" applyBorder="1" applyFont="1">
      <alignment horizontal="center" shrinkToFit="0" wrapText="1"/>
    </xf>
    <xf borderId="5" fillId="4" fontId="0" numFmtId="0" xfId="0" applyAlignment="1" applyBorder="1" applyFont="1">
      <alignment horizontal="center" shrinkToFit="0" wrapText="1"/>
    </xf>
    <xf borderId="5" fillId="5" fontId="0" numFmtId="0" xfId="0" applyAlignment="1" applyBorder="1" applyFont="1">
      <alignment horizontal="center" shrinkToFit="0" wrapText="1"/>
    </xf>
    <xf borderId="5" fillId="6" fontId="0" numFmtId="0" xfId="0" applyAlignment="1" applyBorder="1" applyFont="1">
      <alignment horizontal="center" shrinkToFit="0" wrapText="1"/>
    </xf>
    <xf borderId="0" fillId="10" fontId="3" numFmtId="0" xfId="0" applyAlignment="1" applyFill="1" applyFont="1">
      <alignment shrinkToFit="0" wrapText="1"/>
    </xf>
    <xf borderId="0" fillId="10" fontId="5" numFmtId="0" xfId="0" applyFont="1"/>
    <xf borderId="5" fillId="11" fontId="3" numFmtId="0" xfId="0" applyBorder="1" applyFill="1" applyFont="1"/>
    <xf borderId="5" fillId="12" fontId="3" numFmtId="0" xfId="0" applyBorder="1" applyFill="1" applyFont="1"/>
    <xf borderId="5" fillId="13" fontId="3" numFmtId="0" xfId="0" applyBorder="1" applyFill="1" applyFont="1"/>
    <xf borderId="5" fillId="14" fontId="3" numFmtId="0" xfId="0" applyBorder="1" applyFill="1" applyFont="1"/>
    <xf borderId="5" fillId="15" fontId="3" numFmtId="0" xfId="0" applyBorder="1" applyFill="1" applyFont="1"/>
    <xf borderId="0" fillId="2" fontId="5" numFmtId="0" xfId="0" applyFont="1"/>
    <xf borderId="0" fillId="16" fontId="5" numFmtId="0" xfId="0" applyFill="1" applyFont="1"/>
    <xf borderId="0" fillId="3" fontId="5" numFmtId="0" xfId="0" applyFont="1"/>
    <xf borderId="0" fillId="4" fontId="5" numFmtId="0" xfId="0" applyFont="1"/>
    <xf borderId="0" fillId="5" fontId="5" numFmtId="0" xfId="0" applyFont="1"/>
    <xf borderId="0" fillId="6" fontId="5" numFmtId="0" xfId="0" applyFont="1"/>
    <xf borderId="6" fillId="14" fontId="3" numFmtId="0" xfId="0" applyBorder="1" applyFont="1"/>
    <xf borderId="0" fillId="0" fontId="7" numFmtId="0" xfId="0" applyAlignment="1" applyFont="1">
      <alignment readingOrder="0" shrinkToFit="0" wrapText="1"/>
    </xf>
    <xf borderId="7" fillId="0" fontId="7" numFmtId="0" xfId="0" applyBorder="1" applyFont="1"/>
    <xf borderId="0" fillId="0" fontId="8" numFmtId="0" xfId="0" applyFont="1"/>
    <xf borderId="0" fillId="0" fontId="7" numFmtId="0" xfId="0" applyAlignment="1" applyFont="1">
      <alignment shrinkToFit="0" wrapText="1"/>
    </xf>
    <xf borderId="0" fillId="0" fontId="3"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 contra CHI FINALES</a:t>
            </a:r>
          </a:p>
        </c:rich>
      </c:tx>
      <c:overlay val="0"/>
    </c:title>
    <c:plotArea>
      <c:layout/>
      <c:barChart>
        <c:barDir val="col"/>
        <c:ser>
          <c:idx val="0"/>
          <c:order val="0"/>
          <c:spPr>
            <a:solidFill>
              <a:schemeClr val="accent1"/>
            </a:solidFill>
            <a:ln cmpd="sng">
              <a:solidFill>
                <a:srgbClr val="000000"/>
              </a:solidFill>
            </a:ln>
          </c:spPr>
          <c:cat>
            <c:strRef>
              <c:f>'Español'!$S$38:$S$42</c:f>
            </c:strRef>
          </c:cat>
          <c:val>
            <c:numRef>
              <c:f>'Español'!$T$38:$T$42</c:f>
              <c:numCache/>
            </c:numRef>
          </c:val>
        </c:ser>
        <c:axId val="502027440"/>
        <c:axId val="518891456"/>
      </c:barChart>
      <c:catAx>
        <c:axId val="50202744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CHI FINALES</a:t>
                </a:r>
              </a:p>
            </c:rich>
          </c:tx>
          <c:overlay val="0"/>
        </c:title>
        <c:numFmt formatCode="General" sourceLinked="1"/>
        <c:majorTickMark val="none"/>
        <c:minorTickMark val="none"/>
        <c:spPr/>
        <c:txPr>
          <a:bodyPr/>
          <a:lstStyle/>
          <a:p>
            <a:pPr lvl="0">
              <a:defRPr b="0" i="0">
                <a:solidFill>
                  <a:srgbClr val="000000"/>
                </a:solidFill>
                <a:latin typeface="+mn-lt"/>
              </a:defRPr>
            </a:pPr>
          </a:p>
        </c:txPr>
        <c:crossAx val="518891456"/>
      </c:catAx>
      <c:valAx>
        <c:axId val="5188914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02027440"/>
      </c:valAx>
    </c:plotArea>
    <c:legend>
      <c:legendPos val="r"/>
      <c:overlay val="0"/>
      <c:txPr>
        <a:bodyPr/>
        <a:lstStyle/>
        <a:p>
          <a:pPr lvl="0">
            <a:defRPr b="0" i="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 contra CHI FINALES</a:t>
            </a:r>
          </a:p>
        </c:rich>
      </c:tx>
      <c:overlay val="0"/>
    </c:title>
    <c:plotArea>
      <c:layout/>
      <c:barChart>
        <c:barDir val="col"/>
        <c:ser>
          <c:idx val="0"/>
          <c:order val="0"/>
          <c:spPr>
            <a:solidFill>
              <a:schemeClr val="accent1"/>
            </a:solidFill>
            <a:ln cmpd="sng">
              <a:solidFill>
                <a:srgbClr val="000000"/>
              </a:solidFill>
            </a:ln>
          </c:spPr>
          <c:cat>
            <c:strRef>
              <c:f>'Inglés'!$S$38:$S$42</c:f>
            </c:strRef>
          </c:cat>
          <c:val>
            <c:numRef>
              <c:f>'Inglés'!$T$38:$T$42</c:f>
              <c:numCache/>
            </c:numRef>
          </c:val>
        </c:ser>
        <c:axId val="1095562729"/>
        <c:axId val="1404040569"/>
      </c:barChart>
      <c:catAx>
        <c:axId val="109556272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CHI FINALES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04040569"/>
      </c:catAx>
      <c:valAx>
        <c:axId val="140404056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95562729"/>
      </c:valAx>
    </c:plotArea>
    <c:legend>
      <c:legendPos val="r"/>
      <c:overlay val="0"/>
      <c:txPr>
        <a:bodyPr/>
        <a:lstStyle/>
        <a:p>
          <a:pPr lvl="0">
            <a:defRPr b="0" i="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 contra CHI FINALES</a:t>
            </a:r>
          </a:p>
        </c:rich>
      </c:tx>
      <c:overlay val="0"/>
    </c:title>
    <c:plotArea>
      <c:layout/>
      <c:barChart>
        <c:barDir val="col"/>
        <c:ser>
          <c:idx val="0"/>
          <c:order val="0"/>
          <c:spPr>
            <a:solidFill>
              <a:schemeClr val="accent1"/>
            </a:solidFill>
            <a:ln cmpd="sng">
              <a:solidFill>
                <a:srgbClr val="000000"/>
              </a:solidFill>
            </a:ln>
          </c:spPr>
          <c:cat>
            <c:strRef>
              <c:f>'Francés'!$S$38:$S$42</c:f>
            </c:strRef>
          </c:cat>
          <c:val>
            <c:numRef>
              <c:f>'Francés'!$T$38:$T$42</c:f>
              <c:numCache/>
            </c:numRef>
          </c:val>
        </c:ser>
        <c:axId val="1294380873"/>
        <c:axId val="2024924439"/>
      </c:barChart>
      <c:catAx>
        <c:axId val="129438087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CHI FINALES</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24924439"/>
      </c:catAx>
      <c:valAx>
        <c:axId val="20249244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94380873"/>
      </c:valAx>
    </c:plotArea>
    <c:legend>
      <c:legendPos val="r"/>
      <c:overlay val="0"/>
      <c:txPr>
        <a:bodyPr/>
        <a:lstStyle/>
        <a:p>
          <a:pPr lvl="0">
            <a:defRPr b="0" i="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 contra CHI FINALES</a:t>
            </a:r>
          </a:p>
        </c:rich>
      </c:tx>
      <c:overlay val="0"/>
    </c:title>
    <c:plotArea>
      <c:layout/>
      <c:barChart>
        <c:barDir val="col"/>
        <c:ser>
          <c:idx val="0"/>
          <c:order val="0"/>
          <c:spPr>
            <a:solidFill>
              <a:schemeClr val="accent1"/>
            </a:solidFill>
            <a:ln cmpd="sng">
              <a:solidFill>
                <a:srgbClr val="000000"/>
              </a:solidFill>
            </a:ln>
          </c:spPr>
          <c:cat>
            <c:strRef>
              <c:f>'Alemán'!$S$38:$S$42</c:f>
            </c:strRef>
          </c:cat>
          <c:val>
            <c:numRef>
              <c:f>'Alemán'!$T$38:$T$42</c:f>
              <c:numCache/>
            </c:numRef>
          </c:val>
        </c:ser>
        <c:axId val="1435420118"/>
        <c:axId val="190482125"/>
      </c:barChart>
      <c:catAx>
        <c:axId val="143542011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CHI FINALES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0482125"/>
      </c:catAx>
      <c:valAx>
        <c:axId val="19048212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35420118"/>
      </c:valAx>
    </c:plotArea>
    <c:legend>
      <c:legendPos val="r"/>
      <c:overlay val="0"/>
      <c:txPr>
        <a:bodyPr/>
        <a:lstStyle/>
        <a:p>
          <a:pPr lvl="0">
            <a:defRPr b="0" i="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 contra CHI FINALES</a:t>
            </a:r>
          </a:p>
        </c:rich>
      </c:tx>
      <c:overlay val="0"/>
    </c:title>
    <c:plotArea>
      <c:layout/>
      <c:barChart>
        <c:barDir val="col"/>
        <c:ser>
          <c:idx val="0"/>
          <c:order val="0"/>
          <c:spPr>
            <a:solidFill>
              <a:schemeClr val="accent1"/>
            </a:solidFill>
            <a:ln cmpd="sng">
              <a:solidFill>
                <a:srgbClr val="000000"/>
              </a:solidFill>
            </a:ln>
          </c:spPr>
          <c:cat>
            <c:strRef>
              <c:f>'Portugués'!$S$38:$S$42</c:f>
            </c:strRef>
          </c:cat>
          <c:val>
            <c:numRef>
              <c:f>'Portugués'!$T$38:$T$42</c:f>
              <c:numCache/>
            </c:numRef>
          </c:val>
        </c:ser>
        <c:axId val="309058552"/>
        <c:axId val="1914980231"/>
      </c:barChart>
      <c:catAx>
        <c:axId val="30905855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CHI FINALES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14980231"/>
      </c:catAx>
      <c:valAx>
        <c:axId val="191498023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09058552"/>
      </c:valAx>
    </c:plotArea>
    <c:legend>
      <c:legendPos val="r"/>
      <c:overlay val="0"/>
      <c:txPr>
        <a:bodyPr/>
        <a:lstStyle/>
        <a:p>
          <a:pPr lvl="0">
            <a:defRPr b="0" i="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695325</xdr:colOff>
      <xdr:row>42</xdr:row>
      <xdr:rowOff>142875</xdr:rowOff>
    </xdr:from>
    <xdr:ext cx="2876550" cy="4038600"/>
    <xdr:graphicFrame>
      <xdr:nvGraphicFramePr>
        <xdr:cNvPr id="1535933916"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0</xdr:colOff>
      <xdr:row>42</xdr:row>
      <xdr:rowOff>180975</xdr:rowOff>
    </xdr:from>
    <xdr:ext cx="2857500" cy="3629025"/>
    <xdr:graphicFrame>
      <xdr:nvGraphicFramePr>
        <xdr:cNvPr id="213316080"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714375</xdr:colOff>
      <xdr:row>43</xdr:row>
      <xdr:rowOff>9525</xdr:rowOff>
    </xdr:from>
    <xdr:ext cx="2847975" cy="3629025"/>
    <xdr:graphicFrame>
      <xdr:nvGraphicFramePr>
        <xdr:cNvPr id="1643203127" name="Chart 3"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0</xdr:colOff>
      <xdr:row>42</xdr:row>
      <xdr:rowOff>161925</xdr:rowOff>
    </xdr:from>
    <xdr:ext cx="2867025" cy="3657600"/>
    <xdr:graphicFrame>
      <xdr:nvGraphicFramePr>
        <xdr:cNvPr id="2014516963" name="Chart 4"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714375</xdr:colOff>
      <xdr:row>42</xdr:row>
      <xdr:rowOff>161925</xdr:rowOff>
    </xdr:from>
    <xdr:ext cx="2847975" cy="3667125"/>
    <xdr:graphicFrame>
      <xdr:nvGraphicFramePr>
        <xdr:cNvPr id="880754254" name="Chart 5"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8.5"/>
    <col customWidth="1" min="3" max="3" width="12.38"/>
    <col customWidth="1" min="4" max="5" width="9.38"/>
    <col customWidth="1" min="6" max="6" width="10.75"/>
    <col customWidth="1" min="7" max="8" width="9.38"/>
    <col customWidth="1" min="9" max="9" width="10.75"/>
    <col customWidth="1" min="10" max="11" width="9.38"/>
    <col customWidth="1" min="12" max="12" width="11.25"/>
    <col customWidth="1" min="13" max="14" width="9.38"/>
    <col customWidth="1" min="15" max="17" width="10.88"/>
    <col customWidth="1" min="18" max="26" width="9.38"/>
  </cols>
  <sheetData>
    <row r="1" ht="32.25" customHeight="1">
      <c r="A1" s="1" t="s">
        <v>0</v>
      </c>
      <c r="B1" s="2"/>
      <c r="C1" s="2"/>
      <c r="D1" s="2"/>
      <c r="E1" s="2"/>
      <c r="F1" s="2"/>
      <c r="G1" s="2"/>
      <c r="H1" s="2"/>
      <c r="I1" s="2"/>
      <c r="J1" s="2"/>
      <c r="K1" s="3"/>
    </row>
    <row r="2" ht="14.25" customHeight="1"/>
    <row r="3" ht="14.25" customHeight="1">
      <c r="A3" s="4" t="s">
        <v>1</v>
      </c>
      <c r="D3" s="5" t="s">
        <v>2</v>
      </c>
      <c r="E3" s="6" t="s">
        <v>3</v>
      </c>
      <c r="F3" s="7" t="s">
        <v>4</v>
      </c>
      <c r="G3" s="8" t="s">
        <v>5</v>
      </c>
      <c r="H3" s="9" t="s">
        <v>6</v>
      </c>
    </row>
    <row r="4" ht="14.25" customHeight="1">
      <c r="A4" s="10"/>
      <c r="B4" s="10"/>
      <c r="C4" s="10"/>
    </row>
    <row r="5" ht="14.25" customHeight="1"/>
    <row r="6" ht="42.75" customHeight="1">
      <c r="A6" s="11" t="s">
        <v>7</v>
      </c>
      <c r="B6" s="12" t="s">
        <v>8</v>
      </c>
      <c r="C6" s="10"/>
      <c r="D6" s="10"/>
      <c r="E6" s="10"/>
      <c r="F6" s="10"/>
      <c r="G6" s="10"/>
      <c r="H6" s="10"/>
      <c r="I6" s="10"/>
      <c r="J6" s="10"/>
      <c r="K6" s="10"/>
    </row>
    <row r="7" ht="14.25" customHeight="1">
      <c r="A7" s="13" t="s">
        <v>9</v>
      </c>
      <c r="J7" s="10"/>
      <c r="K7" s="10"/>
    </row>
    <row r="8" ht="14.25" customHeight="1">
      <c r="J8" s="10"/>
      <c r="K8" s="10"/>
    </row>
    <row r="9" ht="14.25" customHeight="1">
      <c r="A9" s="14" t="s">
        <v>10</v>
      </c>
      <c r="B9" s="14" t="s">
        <v>11</v>
      </c>
      <c r="C9" s="14" t="str">
        <f>UPPER(A7)</f>
        <v>¿QUÉ HACES CUANDO TERMINA UN CAPÍTULO? ¿CIERRAS EL LIBRO Y NO LO VUELVES A LEER? ¿A DÓNDE VAS CUANDO TERMINA TU HISTORIA? PUEDES SER QUIEN ERAS O EN QUIEN TE CONVERTIRÁS. SI TODO SALE MAL CARIÑO, SOLO ESPERA.</v>
      </c>
    </row>
    <row r="10" ht="14.25" customHeight="1">
      <c r="A10" s="14" t="s">
        <v>12</v>
      </c>
      <c r="C10" s="14" t="str">
        <f>SUBSTITUTE(C9,",","")</f>
        <v>¿QUÉ HACES CUANDO TERMINA UN CAPÍTULO? ¿CIERRAS EL LIBRO Y NO LO VUELVES A LEER? ¿A DÓNDE VAS CUANDO TERMINA TU HISTORIA? PUEDES SER QUIEN ERAS O EN QUIEN TE CONVERTIRÁS. SI TODO SALE MAL CARIÑO SOLO ESPERA.</v>
      </c>
    </row>
    <row r="11" ht="14.25" customHeight="1">
      <c r="A11" s="14" t="s">
        <v>13</v>
      </c>
      <c r="C11" s="14" t="str">
        <f>SUBSTITUTE(C10,".","")</f>
        <v>¿QUÉ HACES CUANDO TERMINA UN CAPÍTULO? ¿CIERRAS EL LIBRO Y NO LO VUELVES A LEER? ¿A DÓNDE VAS CUANDO TERMINA TU HISTORIA? PUEDES SER QUIEN ERAS O EN QUIEN TE CONVERTIRÁS SI TODO SALE MAL CARIÑO SOLO ESPERA</v>
      </c>
    </row>
    <row r="12" ht="14.25" customHeight="1">
      <c r="A12" s="14" t="s">
        <v>14</v>
      </c>
      <c r="C12" s="14" t="str">
        <f>SUBSTITUTE(C11," ","")</f>
        <v>¿QUÉHACESCUANDOTERMINAUNCAPÍTULO?¿CIERRASELLIBROYNOLOVUELVESALEER?¿ADÓNDEVASCUANDOTERMINATUHISTORIA?PUEDESSERQUIENERASOENQUIENTECONVERTIRÁSSITODOSALEMALCARIÑOSOLOESPERA</v>
      </c>
    </row>
    <row r="13" ht="14.25" customHeight="1">
      <c r="A13" s="14" t="s">
        <v>15</v>
      </c>
      <c r="B13" s="14" t="s">
        <v>16</v>
      </c>
      <c r="C13" s="14" t="str">
        <f t="shared" ref="C13:C35" si="1">SUBSTITUTE(C12,A13,B13)</f>
        <v>¿QUÉHACESCUANDOTERMINAUNCAPÍTULO?¿CIERRASELLIBROYNOLOVUELVESALEER?¿ADÓNDEVASCUANDOTERMINATUHISTORIA?PUEDESSERQUIENERASOENQUIENTECONVERTIRASSITODOSALEMALCARIÑOSOLOESPERA</v>
      </c>
      <c r="I13" s="15"/>
    </row>
    <row r="14" ht="14.25" customHeight="1">
      <c r="A14" s="14" t="s">
        <v>17</v>
      </c>
      <c r="B14" s="14" t="s">
        <v>18</v>
      </c>
      <c r="C14" s="14" t="str">
        <f t="shared" si="1"/>
        <v>¿QUEHACESCUANDOTERMINAUNCAPÍTULO?¿CIERRASELLIBROYNOLOVUELVESALEER?¿ADÓNDEVASCUANDOTERMINATUHISTORIA?PUEDESSERQUIENERASOENQUIENTECONVERTIRASSITODOSALEMALCARIÑOSOLOESPERA</v>
      </c>
    </row>
    <row r="15" ht="14.25" customHeight="1">
      <c r="A15" s="14" t="s">
        <v>19</v>
      </c>
      <c r="B15" s="14" t="s">
        <v>20</v>
      </c>
      <c r="C15" s="14" t="str">
        <f t="shared" si="1"/>
        <v>¿QUEHACESCUANDOTERMINAUNCAPITULO?¿CIERRASELLIBROYNOLOVUELVESALEER?¿ADÓNDEVASCUANDOTERMINATUHISTORIA?PUEDESSERQUIENERASOENQUIENTECONVERTIRASSITODOSALEMALCARIÑOSOLOESPERA</v>
      </c>
    </row>
    <row r="16" ht="14.25" customHeight="1">
      <c r="A16" s="14" t="s">
        <v>21</v>
      </c>
      <c r="B16" s="14" t="s">
        <v>22</v>
      </c>
      <c r="C16" s="14" t="str">
        <f t="shared" si="1"/>
        <v>¿QUEHACESCUANDOTERMINAUNCAPITULO?¿CIERRASELLIBROYNOLOVUELVESALEER?¿ADONDEVASCUANDOTERMINATUHISTORIA?PUEDESSERQUIENERASOENQUIENTECONVERTIRASSITODOSALEMALCARIÑOSOLOESPERA</v>
      </c>
    </row>
    <row r="17" ht="14.25" customHeight="1">
      <c r="A17" s="14" t="s">
        <v>23</v>
      </c>
      <c r="B17" s="14" t="s">
        <v>24</v>
      </c>
      <c r="C17" s="14" t="str">
        <f t="shared" si="1"/>
        <v>¿QUEHACESCUANDOTERMINAUNCAPITULO?¿CIERRASELLIBROYNOLOVUELVESALEER?¿ADONDEVASCUANDOTERMINATUHISTORIA?PUEDESSERQUIENERASOENQUIENTECONVERTIRASSITODOSALEMALCARIÑOSOLOESPERA</v>
      </c>
    </row>
    <row r="18" ht="14.25" customHeight="1">
      <c r="A18" s="14" t="s">
        <v>25</v>
      </c>
      <c r="B18" s="14" t="s">
        <v>16</v>
      </c>
      <c r="C18" s="14" t="str">
        <f t="shared" si="1"/>
        <v>¿QUEHACESCUANDOTERMINAUNCAPITULO?¿CIERRASELLIBROYNOLOVUELVESALEER?¿ADONDEVASCUANDOTERMINATUHISTORIA?PUEDESSERQUIENERASOENQUIENTECONVERTIRASSITODOSALEMALCARIÑOSOLOESPERA</v>
      </c>
    </row>
    <row r="19" ht="14.25" customHeight="1">
      <c r="A19" s="14" t="s">
        <v>26</v>
      </c>
      <c r="B19" s="14" t="s">
        <v>16</v>
      </c>
      <c r="C19" s="14" t="str">
        <f t="shared" si="1"/>
        <v>¿QUEHACESCUANDOTERMINAUNCAPITULO?¿CIERRASELLIBROYNOLOVUELVESALEER?¿ADONDEVASCUANDOTERMINATUHISTORIA?PUEDESSERQUIENERASOENQUIENTECONVERTIRASSITODOSALEMALCARIÑOSOLOESPERA</v>
      </c>
    </row>
    <row r="20" ht="14.25" customHeight="1">
      <c r="A20" s="14" t="s">
        <v>27</v>
      </c>
      <c r="B20" s="14" t="s">
        <v>16</v>
      </c>
      <c r="C20" s="14" t="str">
        <f t="shared" si="1"/>
        <v>¿QUEHACESCUANDOTERMINAUNCAPITULO?¿CIERRASELLIBROYNOLOVUELVESALEER?¿ADONDEVASCUANDOTERMINATUHISTORIA?PUEDESSERQUIENERASOENQUIENTECONVERTIRASSITODOSALEMALCARIÑOSOLOESPERA</v>
      </c>
    </row>
    <row r="21" ht="14.25" customHeight="1">
      <c r="A21" s="14" t="s">
        <v>28</v>
      </c>
      <c r="B21" s="14" t="s">
        <v>29</v>
      </c>
      <c r="C21" s="14" t="str">
        <f t="shared" si="1"/>
        <v>¿QUEHACESCUANDOTERMINAUNCAPITULO?¿CIERRASELLIBROYNOLOVUELVESALEER?¿ADONDEVASCUANDOTERMINATUHISTORIA?PUEDESSERQUIENERASOENQUIENTECONVERTIRASSITODOSALEMALCARIÑOSOLOESPERA</v>
      </c>
    </row>
    <row r="22" ht="14.25" customHeight="1">
      <c r="A22" s="14" t="s">
        <v>30</v>
      </c>
      <c r="B22" s="14" t="s">
        <v>18</v>
      </c>
      <c r="C22" s="14" t="str">
        <f t="shared" si="1"/>
        <v>¿QUEHACESCUANDOTERMINAUNCAPITULO?¿CIERRASELLIBROYNOLOVUELVESALEER?¿ADONDEVASCUANDOTERMINATUHISTORIA?PUEDESSERQUIENERASOENQUIENTECONVERTIRASSITODOSALEMALCARIÑOSOLOESPERA</v>
      </c>
    </row>
    <row r="23" ht="14.25" customHeight="1">
      <c r="A23" s="14" t="s">
        <v>31</v>
      </c>
      <c r="B23" s="14" t="s">
        <v>20</v>
      </c>
      <c r="C23" s="14" t="str">
        <f t="shared" si="1"/>
        <v>¿QUEHACESCUANDOTERMINAUNCAPITULO?¿CIERRASELLIBROYNOLOVUELVESALEER?¿ADONDEVASCUANDOTERMINATUHISTORIA?PUEDESSERQUIENERASOENQUIENTECONVERTIRASSITODOSALEMALCARIÑOSOLOESPERA</v>
      </c>
    </row>
    <row r="24" ht="14.25" customHeight="1">
      <c r="A24" s="14" t="s">
        <v>32</v>
      </c>
      <c r="B24" s="14" t="s">
        <v>20</v>
      </c>
      <c r="C24" s="14" t="str">
        <f t="shared" si="1"/>
        <v>¿QUEHACESCUANDOTERMINAUNCAPITULO?¿CIERRASELLIBROYNOLOVUELVESALEER?¿ADONDEVASCUANDOTERMINATUHISTORIA?PUEDESSERQUIENERASOENQUIENTECONVERTIRASSITODOSALEMALCARIÑOSOLOESPERA</v>
      </c>
    </row>
    <row r="25" ht="14.25" customHeight="1">
      <c r="A25" s="14" t="s">
        <v>33</v>
      </c>
      <c r="B25" s="14" t="s">
        <v>22</v>
      </c>
      <c r="C25" s="14" t="str">
        <f t="shared" si="1"/>
        <v>¿QUEHACESCUANDOTERMINAUNCAPITULO?¿CIERRASELLIBROYNOLOVUELVESALEER?¿ADONDEVASCUANDOTERMINATUHISTORIA?PUEDESSERQUIENERASOENQUIENTECONVERTIRASSITODOSALEMALCARIÑOSOLOESPERA</v>
      </c>
    </row>
    <row r="26" ht="14.25" customHeight="1">
      <c r="A26" s="14" t="s">
        <v>34</v>
      </c>
      <c r="B26" s="14" t="s">
        <v>22</v>
      </c>
      <c r="C26" s="14" t="str">
        <f t="shared" si="1"/>
        <v>¿QUEHACESCUANDOTERMINAUNCAPITULO?¿CIERRASELLIBROYNOLOVUELVESALEER?¿ADONDEVASCUANDOTERMINATUHISTORIA?PUEDESSERQUIENERASOENQUIENTECONVERTIRASSITODOSALEMALCARIÑOSOLOESPERA</v>
      </c>
    </row>
    <row r="27" ht="14.25" customHeight="1">
      <c r="A27" s="14" t="s">
        <v>35</v>
      </c>
      <c r="B27" s="14" t="s">
        <v>24</v>
      </c>
      <c r="C27" s="14" t="str">
        <f t="shared" si="1"/>
        <v>¿QUEHACESCUANDOTERMINAUNCAPITULO?¿CIERRASELLIBROYNOLOVUELVESALEER?¿ADONDEVASCUANDOTERMINATUHISTORIA?PUEDESSERQUIENERASOENQUIENTECONVERTIRASSITODOSALEMALCARIÑOSOLOESPERA</v>
      </c>
    </row>
    <row r="28" ht="14.25" customHeight="1">
      <c r="A28" s="14" t="s">
        <v>36</v>
      </c>
      <c r="B28" s="14" t="s">
        <v>24</v>
      </c>
      <c r="C28" s="14" t="str">
        <f t="shared" si="1"/>
        <v>¿QUEHACESCUANDOTERMINAUNCAPITULO?¿CIERRASELLIBROYNOLOVUELVESALEER?¿ADONDEVASCUANDOTERMINATUHISTORIA?PUEDESSERQUIENERASOENQUIENTECONVERTIRASSITODOSALEMALCARIÑOSOLOESPERA</v>
      </c>
    </row>
    <row r="29" ht="14.25" customHeight="1">
      <c r="A29" s="14" t="s">
        <v>37</v>
      </c>
      <c r="B29" s="14" t="s">
        <v>24</v>
      </c>
      <c r="C29" s="14" t="str">
        <f t="shared" si="1"/>
        <v>¿QUEHACESCUANDOTERMINAUNCAPITULO?¿CIERRASELLIBROYNOLOVUELVESALEER?¿ADONDEVASCUANDOTERMINATUHISTORIA?PUEDESSERQUIENERASOENQUIENTECONVERTIRASSITODOSALEMALCARIÑOSOLOESPERA</v>
      </c>
    </row>
    <row r="30" ht="14.25" customHeight="1">
      <c r="A30" s="14" t="s">
        <v>38</v>
      </c>
      <c r="B30" s="14" t="s">
        <v>39</v>
      </c>
      <c r="C30" s="14" t="str">
        <f t="shared" si="1"/>
        <v>¿QUEHACESCUANDOTERMINAUNCAPITULO?¿CIERRASELLIBROYNOLOVUELVESALEER?¿ADONDEVASCUANDOTERMINATUHISTORIA?PUEDESSERQUIENERASOENQUIENTECONVERTIRASSITODOSALEMALCARIÑOSOLOESPERA</v>
      </c>
    </row>
    <row r="31" ht="14.25" customHeight="1">
      <c r="A31" s="14" t="s">
        <v>40</v>
      </c>
      <c r="B31" s="14" t="s">
        <v>16</v>
      </c>
      <c r="C31" s="14" t="str">
        <f t="shared" si="1"/>
        <v>¿QUEHACESCUANDOTERMINAUNCAPITULO?¿CIERRASELLIBROYNOLOVUELVESALEER?¿ADONDEVASCUANDOTERMINATUHISTORIA?PUEDESSERQUIENERASOENQUIENTECONVERTIRASSITODOSALEMALCARIÑOSOLOESPERA</v>
      </c>
    </row>
    <row r="32" ht="14.25" customHeight="1">
      <c r="A32" s="14" t="s">
        <v>41</v>
      </c>
      <c r="B32" s="14" t="s">
        <v>22</v>
      </c>
      <c r="C32" s="14" t="str">
        <f t="shared" si="1"/>
        <v>¿QUEHACESCUANDOTERMINAUNCAPITULO?¿CIERRASELLIBROYNOLOVUELVESALEER?¿ADONDEVASCUANDOTERMINATUHISTORIA?PUEDESSERQUIENERASOENQUIENTECONVERTIRASSITODOSALEMALCARIÑOSOLOESPERA</v>
      </c>
    </row>
    <row r="33" ht="14.25" customHeight="1">
      <c r="A33" s="14" t="s">
        <v>42</v>
      </c>
      <c r="B33" s="14" t="s">
        <v>43</v>
      </c>
      <c r="C33" s="14" t="str">
        <f t="shared" si="1"/>
        <v>¿QUEHACESCUANDOTERMINAUNCAPITULO?¿CIERRASELLIBROYNOLOVUELVESALEER?¿ADONDEVASCUANDOTERMINATUHISTORIA?PUEDESSERQUIENERASOENQUIENTECONVERTIRASSITODOSALEMALCARIÑOSOLOESPERA</v>
      </c>
    </row>
    <row r="34" ht="14.25" customHeight="1">
      <c r="A34" s="14" t="s">
        <v>44</v>
      </c>
      <c r="B34" s="14" t="s">
        <v>16</v>
      </c>
      <c r="C34" s="14" t="str">
        <f t="shared" si="1"/>
        <v>¿QUEHACESCUANDOTERMINAUNCAPITULO?¿CIERRASELLIBROYNOLOVUELVESALEER?¿ADONDEVASCUANDOTERMINATUHISTORIA?PUEDESSERQUIENERASOENQUIENTECONVERTIRASSITODOSALEMALCARIÑOSOLOESPERA</v>
      </c>
    </row>
    <row r="35" ht="14.25" customHeight="1">
      <c r="A35" s="14" t="s">
        <v>45</v>
      </c>
      <c r="B35" s="14" t="s">
        <v>22</v>
      </c>
      <c r="C35" s="14" t="str">
        <f t="shared" si="1"/>
        <v>¿QUEHACESCUANDOTERMINAUNCAPITULO?¿CIERRASELLIBROYNOLOVUELVESALEER?¿ADONDEVASCUANDOTERMINATUHISTORIA?PUEDESSERQUIENERASOENQUIENTECONVERTIRASSITODOSALEMALCARIÑOSOLOESPERA</v>
      </c>
    </row>
    <row r="36" ht="14.25" customHeight="1">
      <c r="B36" s="14" t="s">
        <v>46</v>
      </c>
      <c r="C36" s="14">
        <f>LEN(C35)</f>
        <v>168</v>
      </c>
    </row>
    <row r="37" ht="69.0" customHeight="1">
      <c r="A37" s="16" t="s">
        <v>47</v>
      </c>
      <c r="B37" s="17" t="s">
        <v>48</v>
      </c>
      <c r="C37" s="18" t="s">
        <v>49</v>
      </c>
      <c r="D37" s="18" t="s">
        <v>50</v>
      </c>
      <c r="E37" s="18" t="s">
        <v>51</v>
      </c>
      <c r="F37" s="19" t="s">
        <v>52</v>
      </c>
      <c r="G37" s="19" t="s">
        <v>53</v>
      </c>
      <c r="H37" s="19" t="s">
        <v>54</v>
      </c>
      <c r="I37" s="20" t="s">
        <v>55</v>
      </c>
      <c r="J37" s="20" t="s">
        <v>56</v>
      </c>
      <c r="K37" s="20" t="s">
        <v>57</v>
      </c>
      <c r="L37" s="21" t="s">
        <v>58</v>
      </c>
      <c r="M37" s="21" t="s">
        <v>59</v>
      </c>
      <c r="N37" s="21" t="s">
        <v>60</v>
      </c>
      <c r="O37" s="22" t="s">
        <v>61</v>
      </c>
      <c r="P37" s="22" t="s">
        <v>62</v>
      </c>
      <c r="Q37" s="22" t="s">
        <v>63</v>
      </c>
      <c r="S37" s="23" t="s">
        <v>64</v>
      </c>
      <c r="T37" s="24"/>
      <c r="U37" s="24"/>
    </row>
    <row r="38" ht="14.25" customHeight="1">
      <c r="A38" s="16" t="s">
        <v>16</v>
      </c>
      <c r="B38" s="16">
        <f t="shared" ref="B38:B63" si="2">LEN($C$35)-LEN(SUBSTITUTE($C$35,A38,""))</f>
        <v>17</v>
      </c>
      <c r="C38" s="25">
        <v>0.13</v>
      </c>
      <c r="D38" s="25">
        <f t="shared" ref="D38:D63" si="3">C38*$C$36</f>
        <v>21.84</v>
      </c>
      <c r="E38" s="25">
        <f t="shared" ref="E38:E46" si="4">(B38-D38)^2/D38</f>
        <v>1.072600733</v>
      </c>
      <c r="F38" s="26">
        <v>0.08</v>
      </c>
      <c r="G38" s="26">
        <f t="shared" ref="G38:G63" si="5">F38*$C$36</f>
        <v>13.44</v>
      </c>
      <c r="H38" s="26">
        <f t="shared" ref="H38:H46" si="6">(B38-G38)^2/G38</f>
        <v>0.9429761905</v>
      </c>
      <c r="I38" s="27">
        <v>0.08</v>
      </c>
      <c r="J38" s="27">
        <f t="shared" ref="J38:J63" si="7">I38*$C$36</f>
        <v>13.44</v>
      </c>
      <c r="K38" s="27">
        <f t="shared" ref="K38:K47" si="8">(B38-J38)^2/J38</f>
        <v>0.9429761905</v>
      </c>
      <c r="L38" s="28">
        <v>0.07</v>
      </c>
      <c r="M38" s="28">
        <f t="shared" ref="M38:M63" si="9">L38*$C$36</f>
        <v>11.76</v>
      </c>
      <c r="N38" s="28">
        <f t="shared" ref="N38:N46" si="10">(B38-M38)^2/M38</f>
        <v>2.334829932</v>
      </c>
      <c r="O38" s="29">
        <v>0.15</v>
      </c>
      <c r="P38" s="29">
        <f t="shared" ref="P38:P63" si="11">O38*$C$36</f>
        <v>25.2</v>
      </c>
      <c r="Q38" s="29">
        <f t="shared" ref="Q38:Q46" si="12">(B38-P38)^2/P38</f>
        <v>2.668253968</v>
      </c>
      <c r="S38" s="30" t="s">
        <v>2</v>
      </c>
      <c r="T38" s="31">
        <f>SUM(E38:E63)</f>
        <v>16.73646128</v>
      </c>
      <c r="U38" s="14" t="str">
        <f>IF(T38=MIN(T38:T42),"ES ESPAÑOL","NO ES ESPAÑOL")</f>
        <v>ES ESPAÑOL</v>
      </c>
    </row>
    <row r="39" ht="14.25" customHeight="1">
      <c r="A39" s="16" t="s">
        <v>43</v>
      </c>
      <c r="B39" s="16">
        <f t="shared" si="2"/>
        <v>1</v>
      </c>
      <c r="C39" s="25">
        <v>0.01</v>
      </c>
      <c r="D39" s="25">
        <f t="shared" si="3"/>
        <v>1.68</v>
      </c>
      <c r="E39" s="25">
        <f t="shared" si="4"/>
        <v>0.2752380952</v>
      </c>
      <c r="F39" s="26">
        <v>0.01</v>
      </c>
      <c r="G39" s="26">
        <f t="shared" si="5"/>
        <v>1.68</v>
      </c>
      <c r="H39" s="26">
        <f t="shared" si="6"/>
        <v>0.2752380952</v>
      </c>
      <c r="I39" s="27">
        <v>0.01</v>
      </c>
      <c r="J39" s="27">
        <f t="shared" si="7"/>
        <v>1.68</v>
      </c>
      <c r="K39" s="27">
        <f t="shared" si="8"/>
        <v>0.2752380952</v>
      </c>
      <c r="L39" s="28">
        <v>0.02</v>
      </c>
      <c r="M39" s="28">
        <f t="shared" si="9"/>
        <v>3.36</v>
      </c>
      <c r="N39" s="28">
        <f t="shared" si="10"/>
        <v>1.657619048</v>
      </c>
      <c r="O39" s="29">
        <v>0.01</v>
      </c>
      <c r="P39" s="29">
        <f t="shared" si="11"/>
        <v>1.68</v>
      </c>
      <c r="Q39" s="29">
        <f t="shared" si="12"/>
        <v>0.2752380952</v>
      </c>
      <c r="S39" s="32" t="s">
        <v>3</v>
      </c>
      <c r="T39" s="31">
        <f>SUM(H37:H63)</f>
        <v>36.22906448</v>
      </c>
      <c r="U39" s="14" t="str">
        <f>IF(T39=MIN(T38:T42),"ES INGLÉS","NO ES INGLÉS")</f>
        <v>NO ES INGLÉS</v>
      </c>
    </row>
    <row r="40" ht="14.25" customHeight="1">
      <c r="A40" s="16" t="s">
        <v>29</v>
      </c>
      <c r="B40" s="16">
        <f t="shared" si="2"/>
        <v>7</v>
      </c>
      <c r="C40" s="25">
        <v>0.05</v>
      </c>
      <c r="D40" s="25">
        <f t="shared" si="3"/>
        <v>8.4</v>
      </c>
      <c r="E40" s="25">
        <f t="shared" si="4"/>
        <v>0.2333333333</v>
      </c>
      <c r="F40" s="26">
        <v>0.03</v>
      </c>
      <c r="G40" s="26">
        <f t="shared" si="5"/>
        <v>5.04</v>
      </c>
      <c r="H40" s="26">
        <f t="shared" si="6"/>
        <v>0.7622222222</v>
      </c>
      <c r="I40" s="27">
        <v>0.03</v>
      </c>
      <c r="J40" s="27">
        <f t="shared" si="7"/>
        <v>5.04</v>
      </c>
      <c r="K40" s="27">
        <f t="shared" si="8"/>
        <v>0.7622222222</v>
      </c>
      <c r="L40" s="28">
        <v>0.03</v>
      </c>
      <c r="M40" s="28">
        <f t="shared" si="9"/>
        <v>5.04</v>
      </c>
      <c r="N40" s="28">
        <f t="shared" si="10"/>
        <v>0.7622222222</v>
      </c>
      <c r="O40" s="29">
        <v>0.04</v>
      </c>
      <c r="P40" s="29">
        <f t="shared" si="11"/>
        <v>6.72</v>
      </c>
      <c r="Q40" s="29">
        <f t="shared" si="12"/>
        <v>0.01166666667</v>
      </c>
      <c r="S40" s="33" t="s">
        <v>65</v>
      </c>
      <c r="T40" s="31">
        <f>SUM(K37:K63)</f>
        <v>21.98100907</v>
      </c>
      <c r="U40" s="14" t="str">
        <f>IF(T40=MIN(T41,T42,T38,T39,T40),"ES FRANCÉS","NO ES FRANCÉS")</f>
        <v>NO ES FRANCÉS</v>
      </c>
    </row>
    <row r="41" ht="14.25" customHeight="1">
      <c r="A41" s="16" t="s">
        <v>66</v>
      </c>
      <c r="B41" s="16">
        <f t="shared" si="2"/>
        <v>6</v>
      </c>
      <c r="C41" s="25">
        <v>0.06</v>
      </c>
      <c r="D41" s="25">
        <f t="shared" si="3"/>
        <v>10.08</v>
      </c>
      <c r="E41" s="25">
        <f t="shared" si="4"/>
        <v>1.651428571</v>
      </c>
      <c r="F41" s="26">
        <v>0.04</v>
      </c>
      <c r="G41" s="26">
        <f t="shared" si="5"/>
        <v>6.72</v>
      </c>
      <c r="H41" s="26">
        <f t="shared" si="6"/>
        <v>0.07714285714</v>
      </c>
      <c r="I41" s="27">
        <v>0.04</v>
      </c>
      <c r="J41" s="27">
        <f t="shared" si="7"/>
        <v>6.72</v>
      </c>
      <c r="K41" s="27">
        <f t="shared" si="8"/>
        <v>0.07714285714</v>
      </c>
      <c r="L41" s="28">
        <v>0.05</v>
      </c>
      <c r="M41" s="28">
        <f t="shared" si="9"/>
        <v>8.4</v>
      </c>
      <c r="N41" s="28">
        <f t="shared" si="10"/>
        <v>0.6857142857</v>
      </c>
      <c r="O41" s="29">
        <v>0.05</v>
      </c>
      <c r="P41" s="29">
        <f t="shared" si="11"/>
        <v>8.4</v>
      </c>
      <c r="Q41" s="29">
        <f t="shared" si="12"/>
        <v>0.6857142857</v>
      </c>
      <c r="S41" s="34" t="s">
        <v>67</v>
      </c>
      <c r="T41" s="31">
        <f>SUM(N37:N63)</f>
        <v>58.8282593</v>
      </c>
      <c r="U41" s="14" t="str">
        <f>IF(T41=MIN(T38:T42),"ES ALEMÁN","NO ES ALEMÁN")</f>
        <v>NO ES ALEMÁN</v>
      </c>
    </row>
    <row r="42" ht="14.25" customHeight="1">
      <c r="A42" s="16" t="s">
        <v>18</v>
      </c>
      <c r="B42" s="16">
        <f t="shared" si="2"/>
        <v>23</v>
      </c>
      <c r="C42" s="25">
        <v>0.14</v>
      </c>
      <c r="D42" s="25">
        <f t="shared" si="3"/>
        <v>23.52</v>
      </c>
      <c r="E42" s="25">
        <f t="shared" si="4"/>
        <v>0.01149659864</v>
      </c>
      <c r="F42" s="26">
        <v>0.13</v>
      </c>
      <c r="G42" s="26">
        <f t="shared" si="5"/>
        <v>21.84</v>
      </c>
      <c r="H42" s="26">
        <f t="shared" si="6"/>
        <v>0.06161172161</v>
      </c>
      <c r="I42" s="27">
        <v>0.15</v>
      </c>
      <c r="J42" s="27">
        <f t="shared" si="7"/>
        <v>25.2</v>
      </c>
      <c r="K42" s="27">
        <f t="shared" si="8"/>
        <v>0.1920634921</v>
      </c>
      <c r="L42" s="28">
        <v>0.17</v>
      </c>
      <c r="M42" s="28">
        <f t="shared" si="9"/>
        <v>28.56</v>
      </c>
      <c r="N42" s="28">
        <f t="shared" si="10"/>
        <v>1.082408964</v>
      </c>
      <c r="O42" s="29">
        <v>0.13</v>
      </c>
      <c r="P42" s="29">
        <f t="shared" si="11"/>
        <v>21.84</v>
      </c>
      <c r="Q42" s="29">
        <f t="shared" si="12"/>
        <v>0.06161172161</v>
      </c>
      <c r="S42" s="35" t="s">
        <v>6</v>
      </c>
      <c r="T42" s="31">
        <f>SUM(Q37:Q63)</f>
        <v>17.98581962</v>
      </c>
      <c r="U42" s="14" t="str">
        <f>IF(T42=MIN(T38:T42 ),"ES PORTUGUÉS","NO ES PORTUGUÉS")</f>
        <v>NO ES PORTUGUÉS</v>
      </c>
    </row>
    <row r="43" ht="14.25" customHeight="1">
      <c r="A43" s="16" t="s">
        <v>68</v>
      </c>
      <c r="B43" s="16">
        <f t="shared" si="2"/>
        <v>0</v>
      </c>
      <c r="C43" s="25">
        <v>0.01</v>
      </c>
      <c r="D43" s="25">
        <f t="shared" si="3"/>
        <v>1.68</v>
      </c>
      <c r="E43" s="25">
        <f t="shared" si="4"/>
        <v>1.68</v>
      </c>
      <c r="F43" s="26">
        <v>0.02</v>
      </c>
      <c r="G43" s="26">
        <f t="shared" si="5"/>
        <v>3.36</v>
      </c>
      <c r="H43" s="26">
        <f t="shared" si="6"/>
        <v>3.36</v>
      </c>
      <c r="I43" s="27">
        <v>0.01</v>
      </c>
      <c r="J43" s="27">
        <f t="shared" si="7"/>
        <v>1.68</v>
      </c>
      <c r="K43" s="27">
        <f t="shared" si="8"/>
        <v>1.68</v>
      </c>
      <c r="L43" s="28">
        <v>0.02</v>
      </c>
      <c r="M43" s="28">
        <f t="shared" si="9"/>
        <v>3.36</v>
      </c>
      <c r="N43" s="28">
        <f t="shared" si="10"/>
        <v>3.36</v>
      </c>
      <c r="O43" s="29">
        <v>0.01</v>
      </c>
      <c r="P43" s="29">
        <f t="shared" si="11"/>
        <v>1.68</v>
      </c>
      <c r="Q43" s="29">
        <f t="shared" si="12"/>
        <v>1.68</v>
      </c>
    </row>
    <row r="44" ht="14.25" customHeight="1">
      <c r="A44" s="16" t="s">
        <v>69</v>
      </c>
      <c r="B44" s="16">
        <f t="shared" si="2"/>
        <v>0</v>
      </c>
      <c r="C44" s="25">
        <v>0.01</v>
      </c>
      <c r="D44" s="25">
        <f t="shared" si="3"/>
        <v>1.68</v>
      </c>
      <c r="E44" s="25">
        <f t="shared" si="4"/>
        <v>1.68</v>
      </c>
      <c r="F44" s="26">
        <v>0.02</v>
      </c>
      <c r="G44" s="26">
        <f t="shared" si="5"/>
        <v>3.36</v>
      </c>
      <c r="H44" s="26">
        <f t="shared" si="6"/>
        <v>3.36</v>
      </c>
      <c r="I44" s="27">
        <v>0.01</v>
      </c>
      <c r="J44" s="27">
        <f t="shared" si="7"/>
        <v>1.68</v>
      </c>
      <c r="K44" s="27">
        <f t="shared" si="8"/>
        <v>1.68</v>
      </c>
      <c r="L44" s="28">
        <v>0.03</v>
      </c>
      <c r="M44" s="28">
        <f t="shared" si="9"/>
        <v>5.04</v>
      </c>
      <c r="N44" s="28">
        <f t="shared" si="10"/>
        <v>5.04</v>
      </c>
      <c r="O44" s="29">
        <v>0.01</v>
      </c>
      <c r="P44" s="29">
        <f t="shared" si="11"/>
        <v>1.68</v>
      </c>
      <c r="Q44" s="29">
        <f t="shared" si="12"/>
        <v>1.68</v>
      </c>
    </row>
    <row r="45" ht="14.25" customHeight="1">
      <c r="A45" s="16" t="s">
        <v>70</v>
      </c>
      <c r="B45" s="16">
        <f t="shared" si="2"/>
        <v>2</v>
      </c>
      <c r="C45" s="25">
        <v>0.01</v>
      </c>
      <c r="D45" s="25">
        <f t="shared" si="3"/>
        <v>1.68</v>
      </c>
      <c r="E45" s="25">
        <f t="shared" si="4"/>
        <v>0.06095238095</v>
      </c>
      <c r="F45" s="26">
        <v>0.06</v>
      </c>
      <c r="G45" s="26">
        <f t="shared" si="5"/>
        <v>10.08</v>
      </c>
      <c r="H45" s="26">
        <f t="shared" si="6"/>
        <v>6.476825397</v>
      </c>
      <c r="I45" s="27">
        <v>0.01</v>
      </c>
      <c r="J45" s="27">
        <f t="shared" si="7"/>
        <v>1.68</v>
      </c>
      <c r="K45" s="27">
        <f t="shared" si="8"/>
        <v>0.06095238095</v>
      </c>
      <c r="L45" s="28">
        <v>0.05</v>
      </c>
      <c r="M45" s="28">
        <f t="shared" si="9"/>
        <v>8.4</v>
      </c>
      <c r="N45" s="28">
        <f t="shared" si="10"/>
        <v>4.876190476</v>
      </c>
      <c r="O45" s="29">
        <v>0.01</v>
      </c>
      <c r="P45" s="29">
        <f t="shared" si="11"/>
        <v>1.68</v>
      </c>
      <c r="Q45" s="29">
        <f t="shared" si="12"/>
        <v>0.06095238095</v>
      </c>
    </row>
    <row r="46" ht="14.25" customHeight="1">
      <c r="A46" s="16" t="s">
        <v>20</v>
      </c>
      <c r="B46" s="16">
        <f t="shared" si="2"/>
        <v>12</v>
      </c>
      <c r="C46" s="25">
        <v>0.06</v>
      </c>
      <c r="D46" s="25">
        <f t="shared" si="3"/>
        <v>10.08</v>
      </c>
      <c r="E46" s="25">
        <f t="shared" si="4"/>
        <v>0.3657142857</v>
      </c>
      <c r="F46" s="26">
        <v>0.07</v>
      </c>
      <c r="G46" s="26">
        <f t="shared" si="5"/>
        <v>11.76</v>
      </c>
      <c r="H46" s="26">
        <f t="shared" si="6"/>
        <v>0.004897959184</v>
      </c>
      <c r="I46" s="27">
        <v>0.08</v>
      </c>
      <c r="J46" s="27">
        <f t="shared" si="7"/>
        <v>13.44</v>
      </c>
      <c r="K46" s="27">
        <f t="shared" si="8"/>
        <v>0.1542857143</v>
      </c>
      <c r="L46" s="28">
        <v>0.08</v>
      </c>
      <c r="M46" s="28">
        <f t="shared" si="9"/>
        <v>13.44</v>
      </c>
      <c r="N46" s="28">
        <f t="shared" si="10"/>
        <v>0.1542857143</v>
      </c>
      <c r="O46" s="29">
        <v>0.06</v>
      </c>
      <c r="P46" s="29">
        <f t="shared" si="11"/>
        <v>10.08</v>
      </c>
      <c r="Q46" s="29">
        <f t="shared" si="12"/>
        <v>0.3657142857</v>
      </c>
    </row>
    <row r="47" ht="14.25" customHeight="1">
      <c r="A47" s="16" t="s">
        <v>71</v>
      </c>
      <c r="B47" s="16">
        <f t="shared" si="2"/>
        <v>0</v>
      </c>
      <c r="C47" s="25">
        <v>0.0</v>
      </c>
      <c r="D47" s="25">
        <f t="shared" si="3"/>
        <v>0</v>
      </c>
      <c r="E47" s="25">
        <v>0.0</v>
      </c>
      <c r="F47" s="26">
        <v>0.0</v>
      </c>
      <c r="G47" s="26">
        <f t="shared" si="5"/>
        <v>0</v>
      </c>
      <c r="H47" s="26">
        <v>0.0</v>
      </c>
      <c r="I47" s="27">
        <v>0.01</v>
      </c>
      <c r="J47" s="27">
        <f t="shared" si="7"/>
        <v>1.68</v>
      </c>
      <c r="K47" s="27">
        <f t="shared" si="8"/>
        <v>1.68</v>
      </c>
      <c r="L47" s="28">
        <v>0.0</v>
      </c>
      <c r="M47" s="28">
        <f t="shared" si="9"/>
        <v>0</v>
      </c>
      <c r="N47" s="28">
        <v>0.0</v>
      </c>
      <c r="O47" s="29">
        <v>0.0</v>
      </c>
      <c r="P47" s="29">
        <f t="shared" si="11"/>
        <v>0</v>
      </c>
      <c r="Q47" s="29">
        <v>0.0</v>
      </c>
    </row>
    <row r="48" ht="14.25" customHeight="1">
      <c r="A48" s="16" t="s">
        <v>72</v>
      </c>
      <c r="B48" s="16">
        <f t="shared" si="2"/>
        <v>0</v>
      </c>
      <c r="C48" s="25">
        <v>0.0</v>
      </c>
      <c r="D48" s="25">
        <f t="shared" si="3"/>
        <v>0</v>
      </c>
      <c r="E48" s="25">
        <v>0.0</v>
      </c>
      <c r="F48" s="26">
        <v>0.01</v>
      </c>
      <c r="G48" s="26">
        <f t="shared" si="5"/>
        <v>1.68</v>
      </c>
      <c r="H48" s="26">
        <f t="shared" ref="H48:H53" si="13">(B48-G48)^2/G48</f>
        <v>1.68</v>
      </c>
      <c r="I48" s="27">
        <v>0.0</v>
      </c>
      <c r="J48" s="27">
        <f t="shared" si="7"/>
        <v>0</v>
      </c>
      <c r="K48" s="27">
        <v>0.0</v>
      </c>
      <c r="L48" s="28">
        <v>0.01</v>
      </c>
      <c r="M48" s="28">
        <f t="shared" si="9"/>
        <v>1.68</v>
      </c>
      <c r="N48" s="28">
        <f t="shared" ref="N48:N53" si="14">(B48-M48)^2/M48</f>
        <v>1.68</v>
      </c>
      <c r="O48" s="29">
        <v>0.0</v>
      </c>
      <c r="P48" s="29">
        <f t="shared" si="11"/>
        <v>0</v>
      </c>
      <c r="Q48" s="29">
        <v>0.0</v>
      </c>
    </row>
    <row r="49" ht="14.25" customHeight="1">
      <c r="A49" s="16" t="s">
        <v>73</v>
      </c>
      <c r="B49" s="16">
        <f t="shared" si="2"/>
        <v>9</v>
      </c>
      <c r="C49" s="25">
        <v>0.05</v>
      </c>
      <c r="D49" s="25">
        <f t="shared" si="3"/>
        <v>8.4</v>
      </c>
      <c r="E49" s="25">
        <f t="shared" ref="E49:E59" si="15">(B49-D49)^2/D49</f>
        <v>0.04285714286</v>
      </c>
      <c r="F49" s="26">
        <v>0.04</v>
      </c>
      <c r="G49" s="26">
        <f t="shared" si="5"/>
        <v>6.72</v>
      </c>
      <c r="H49" s="26">
        <f t="shared" si="13"/>
        <v>0.7735714286</v>
      </c>
      <c r="I49" s="27">
        <v>0.05</v>
      </c>
      <c r="J49" s="27">
        <f t="shared" si="7"/>
        <v>8.4</v>
      </c>
      <c r="K49" s="27">
        <f t="shared" ref="K49:K59" si="16">(B49-J49)^2/J49</f>
        <v>0.04285714286</v>
      </c>
      <c r="L49" s="28">
        <v>0.03</v>
      </c>
      <c r="M49" s="28">
        <f t="shared" si="9"/>
        <v>5.04</v>
      </c>
      <c r="N49" s="28">
        <f t="shared" si="14"/>
        <v>3.111428571</v>
      </c>
      <c r="O49" s="29">
        <v>0.03</v>
      </c>
      <c r="P49" s="29">
        <f t="shared" si="11"/>
        <v>5.04</v>
      </c>
      <c r="Q49" s="29">
        <f t="shared" ref="Q49:Q59" si="17">(B49-P49)^2/P49</f>
        <v>3.111428571</v>
      </c>
    </row>
    <row r="50" ht="14.25" customHeight="1">
      <c r="A50" s="16" t="s">
        <v>74</v>
      </c>
      <c r="B50" s="16">
        <f t="shared" si="2"/>
        <v>3</v>
      </c>
      <c r="C50" s="25">
        <v>0.03</v>
      </c>
      <c r="D50" s="25">
        <f t="shared" si="3"/>
        <v>5.04</v>
      </c>
      <c r="E50" s="25">
        <f t="shared" si="15"/>
        <v>0.8257142857</v>
      </c>
      <c r="F50" s="26">
        <v>0.02</v>
      </c>
      <c r="G50" s="26">
        <f t="shared" si="5"/>
        <v>3.36</v>
      </c>
      <c r="H50" s="26">
        <f t="shared" si="13"/>
        <v>0.03857142857</v>
      </c>
      <c r="I50" s="27">
        <v>0.03</v>
      </c>
      <c r="J50" s="27">
        <f t="shared" si="7"/>
        <v>5.04</v>
      </c>
      <c r="K50" s="27">
        <f t="shared" si="16"/>
        <v>0.8257142857</v>
      </c>
      <c r="L50" s="28">
        <v>0.03</v>
      </c>
      <c r="M50" s="28">
        <f t="shared" si="9"/>
        <v>5.04</v>
      </c>
      <c r="N50" s="28">
        <f t="shared" si="14"/>
        <v>0.8257142857</v>
      </c>
      <c r="O50" s="29">
        <v>0.05</v>
      </c>
      <c r="P50" s="29">
        <f t="shared" si="11"/>
        <v>8.4</v>
      </c>
      <c r="Q50" s="29">
        <f t="shared" si="17"/>
        <v>3.471428571</v>
      </c>
    </row>
    <row r="51" ht="14.25" customHeight="1">
      <c r="A51" s="16" t="s">
        <v>75</v>
      </c>
      <c r="B51" s="16">
        <f t="shared" si="2"/>
        <v>11</v>
      </c>
      <c r="C51" s="25">
        <v>0.07</v>
      </c>
      <c r="D51" s="25">
        <f t="shared" si="3"/>
        <v>11.76</v>
      </c>
      <c r="E51" s="25">
        <f t="shared" si="15"/>
        <v>0.04911564626</v>
      </c>
      <c r="F51" s="26">
        <v>0.07</v>
      </c>
      <c r="G51" s="26">
        <f t="shared" si="5"/>
        <v>11.76</v>
      </c>
      <c r="H51" s="26">
        <f t="shared" si="13"/>
        <v>0.04911564626</v>
      </c>
      <c r="I51" s="27">
        <v>0.07</v>
      </c>
      <c r="J51" s="27">
        <f t="shared" si="7"/>
        <v>11.76</v>
      </c>
      <c r="K51" s="27">
        <f t="shared" si="16"/>
        <v>0.04911564626</v>
      </c>
      <c r="L51" s="28">
        <v>0.1</v>
      </c>
      <c r="M51" s="28">
        <f t="shared" si="9"/>
        <v>16.8</v>
      </c>
      <c r="N51" s="28">
        <f t="shared" si="14"/>
        <v>2.002380952</v>
      </c>
      <c r="O51" s="29">
        <v>0.05</v>
      </c>
      <c r="P51" s="29">
        <f t="shared" si="11"/>
        <v>8.4</v>
      </c>
      <c r="Q51" s="29">
        <f t="shared" si="17"/>
        <v>0.8047619048</v>
      </c>
    </row>
    <row r="52" ht="14.25" customHeight="1">
      <c r="A52" s="16" t="s">
        <v>22</v>
      </c>
      <c r="B52" s="16">
        <f t="shared" si="2"/>
        <v>15</v>
      </c>
      <c r="C52" s="25">
        <v>0.09</v>
      </c>
      <c r="D52" s="25">
        <f t="shared" si="3"/>
        <v>15.12</v>
      </c>
      <c r="E52" s="25">
        <f t="shared" si="15"/>
        <v>0.0009523809524</v>
      </c>
      <c r="F52" s="26">
        <v>0.08</v>
      </c>
      <c r="G52" s="26">
        <f t="shared" si="5"/>
        <v>13.44</v>
      </c>
      <c r="H52" s="26">
        <f t="shared" si="13"/>
        <v>0.1810714286</v>
      </c>
      <c r="I52" s="27">
        <v>0.05</v>
      </c>
      <c r="J52" s="27">
        <f t="shared" si="7"/>
        <v>8.4</v>
      </c>
      <c r="K52" s="27">
        <f t="shared" si="16"/>
        <v>5.185714286</v>
      </c>
      <c r="L52" s="28">
        <v>0.03</v>
      </c>
      <c r="M52" s="28">
        <f t="shared" si="9"/>
        <v>5.04</v>
      </c>
      <c r="N52" s="28">
        <f t="shared" si="14"/>
        <v>19.68285714</v>
      </c>
      <c r="O52" s="29">
        <v>0.11</v>
      </c>
      <c r="P52" s="29">
        <f t="shared" si="11"/>
        <v>18.48</v>
      </c>
      <c r="Q52" s="29">
        <f t="shared" si="17"/>
        <v>0.6553246753</v>
      </c>
    </row>
    <row r="53" ht="14.25" customHeight="1">
      <c r="A53" s="16" t="s">
        <v>76</v>
      </c>
      <c r="B53" s="16">
        <f t="shared" si="2"/>
        <v>3</v>
      </c>
      <c r="C53" s="25">
        <v>0.03</v>
      </c>
      <c r="D53" s="25">
        <f t="shared" si="3"/>
        <v>5.04</v>
      </c>
      <c r="E53" s="25">
        <f t="shared" si="15"/>
        <v>0.8257142857</v>
      </c>
      <c r="F53" s="26">
        <v>0.02</v>
      </c>
      <c r="G53" s="26">
        <f t="shared" si="5"/>
        <v>3.36</v>
      </c>
      <c r="H53" s="26">
        <f t="shared" si="13"/>
        <v>0.03857142857</v>
      </c>
      <c r="I53" s="27">
        <v>0.03</v>
      </c>
      <c r="J53" s="27">
        <f t="shared" si="7"/>
        <v>5.04</v>
      </c>
      <c r="K53" s="27">
        <f t="shared" si="16"/>
        <v>0.8257142857</v>
      </c>
      <c r="L53" s="28">
        <v>0.01</v>
      </c>
      <c r="M53" s="28">
        <f t="shared" si="9"/>
        <v>1.68</v>
      </c>
      <c r="N53" s="28">
        <f t="shared" si="14"/>
        <v>1.037142857</v>
      </c>
      <c r="O53" s="29">
        <v>0.03</v>
      </c>
      <c r="P53" s="29">
        <f t="shared" si="11"/>
        <v>5.04</v>
      </c>
      <c r="Q53" s="29">
        <f t="shared" si="17"/>
        <v>0.8257142857</v>
      </c>
    </row>
    <row r="54" ht="14.25" customHeight="1">
      <c r="A54" s="16" t="s">
        <v>77</v>
      </c>
      <c r="B54" s="16">
        <f t="shared" si="2"/>
        <v>3</v>
      </c>
      <c r="C54" s="25">
        <v>0.01</v>
      </c>
      <c r="D54" s="25">
        <f t="shared" si="3"/>
        <v>1.68</v>
      </c>
      <c r="E54" s="25">
        <f t="shared" si="15"/>
        <v>1.037142857</v>
      </c>
      <c r="F54" s="26">
        <v>0.0</v>
      </c>
      <c r="G54" s="26">
        <f t="shared" si="5"/>
        <v>0</v>
      </c>
      <c r="H54" s="26">
        <v>0.0</v>
      </c>
      <c r="I54" s="27">
        <v>0.01</v>
      </c>
      <c r="J54" s="27">
        <f t="shared" si="7"/>
        <v>1.68</v>
      </c>
      <c r="K54" s="27">
        <f t="shared" si="16"/>
        <v>1.037142857</v>
      </c>
      <c r="L54" s="36">
        <v>0.0</v>
      </c>
      <c r="M54" s="28">
        <f t="shared" si="9"/>
        <v>0</v>
      </c>
      <c r="N54" s="28">
        <v>0.0</v>
      </c>
      <c r="O54" s="29">
        <v>0.01</v>
      </c>
      <c r="P54" s="29">
        <f t="shared" si="11"/>
        <v>1.68</v>
      </c>
      <c r="Q54" s="29">
        <f t="shared" si="17"/>
        <v>1.037142857</v>
      </c>
    </row>
    <row r="55" ht="14.25" customHeight="1">
      <c r="A55" s="16" t="s">
        <v>78</v>
      </c>
      <c r="B55" s="16">
        <f t="shared" si="2"/>
        <v>13</v>
      </c>
      <c r="C55" s="25">
        <v>0.07</v>
      </c>
      <c r="D55" s="25">
        <f t="shared" si="3"/>
        <v>11.76</v>
      </c>
      <c r="E55" s="25">
        <f t="shared" si="15"/>
        <v>0.1307482993</v>
      </c>
      <c r="F55" s="26">
        <v>0.06</v>
      </c>
      <c r="G55" s="26">
        <f t="shared" si="5"/>
        <v>10.08</v>
      </c>
      <c r="H55" s="26">
        <f t="shared" ref="H55:H60" si="18">(B55-G55)^2/G55</f>
        <v>0.8458730159</v>
      </c>
      <c r="I55" s="27">
        <v>0.07</v>
      </c>
      <c r="J55" s="27">
        <f t="shared" si="7"/>
        <v>11.76</v>
      </c>
      <c r="K55" s="27">
        <f t="shared" si="16"/>
        <v>0.1307482993</v>
      </c>
      <c r="L55" s="28">
        <v>0.07</v>
      </c>
      <c r="M55" s="28">
        <f t="shared" si="9"/>
        <v>11.76</v>
      </c>
      <c r="N55" s="28">
        <f t="shared" ref="N55:N60" si="19">(B55-M55)^2/M55</f>
        <v>0.1307482993</v>
      </c>
      <c r="O55" s="29">
        <v>0.07</v>
      </c>
      <c r="P55" s="29">
        <f t="shared" si="11"/>
        <v>11.76</v>
      </c>
      <c r="Q55" s="29">
        <f t="shared" si="17"/>
        <v>0.1307482993</v>
      </c>
    </row>
    <row r="56" ht="14.25" customHeight="1">
      <c r="A56" s="16" t="s">
        <v>79</v>
      </c>
      <c r="B56" s="16">
        <f t="shared" si="2"/>
        <v>13</v>
      </c>
      <c r="C56" s="25">
        <v>0.08</v>
      </c>
      <c r="D56" s="25">
        <f t="shared" si="3"/>
        <v>13.44</v>
      </c>
      <c r="E56" s="25">
        <f t="shared" si="15"/>
        <v>0.0144047619</v>
      </c>
      <c r="F56" s="26">
        <v>0.06</v>
      </c>
      <c r="G56" s="26">
        <f t="shared" si="5"/>
        <v>10.08</v>
      </c>
      <c r="H56" s="26">
        <f t="shared" si="18"/>
        <v>0.8458730159</v>
      </c>
      <c r="I56" s="27">
        <v>0.08</v>
      </c>
      <c r="J56" s="27">
        <f t="shared" si="7"/>
        <v>13.44</v>
      </c>
      <c r="K56" s="27">
        <f t="shared" si="16"/>
        <v>0.0144047619</v>
      </c>
      <c r="L56" s="28">
        <v>0.07</v>
      </c>
      <c r="M56" s="28">
        <f t="shared" si="9"/>
        <v>11.76</v>
      </c>
      <c r="N56" s="28">
        <f t="shared" si="19"/>
        <v>0.1307482993</v>
      </c>
      <c r="O56" s="29">
        <v>0.08</v>
      </c>
      <c r="P56" s="29">
        <f t="shared" si="11"/>
        <v>13.44</v>
      </c>
      <c r="Q56" s="29">
        <f t="shared" si="17"/>
        <v>0.0144047619</v>
      </c>
    </row>
    <row r="57" ht="14.25" customHeight="1">
      <c r="A57" s="16" t="s">
        <v>80</v>
      </c>
      <c r="B57" s="16">
        <f t="shared" si="2"/>
        <v>8</v>
      </c>
      <c r="C57" s="25">
        <v>0.05</v>
      </c>
      <c r="D57" s="25">
        <f t="shared" si="3"/>
        <v>8.4</v>
      </c>
      <c r="E57" s="25">
        <f t="shared" si="15"/>
        <v>0.01904761905</v>
      </c>
      <c r="F57" s="26">
        <v>0.09</v>
      </c>
      <c r="G57" s="26">
        <f t="shared" si="5"/>
        <v>15.12</v>
      </c>
      <c r="H57" s="26">
        <f t="shared" si="18"/>
        <v>3.352804233</v>
      </c>
      <c r="I57" s="27">
        <v>0.07</v>
      </c>
      <c r="J57" s="27">
        <f t="shared" si="7"/>
        <v>11.76</v>
      </c>
      <c r="K57" s="27">
        <f t="shared" si="16"/>
        <v>1.202176871</v>
      </c>
      <c r="L57" s="28">
        <v>0.06</v>
      </c>
      <c r="M57" s="28">
        <f t="shared" si="9"/>
        <v>10.08</v>
      </c>
      <c r="N57" s="28">
        <f t="shared" si="19"/>
        <v>0.4292063492</v>
      </c>
      <c r="O57" s="29">
        <v>0.05</v>
      </c>
      <c r="P57" s="29">
        <f t="shared" si="11"/>
        <v>8.4</v>
      </c>
      <c r="Q57" s="29">
        <f t="shared" si="17"/>
        <v>0.01904761905</v>
      </c>
    </row>
    <row r="58" ht="14.25" customHeight="1">
      <c r="A58" s="16" t="s">
        <v>24</v>
      </c>
      <c r="B58" s="16">
        <f t="shared" si="2"/>
        <v>10</v>
      </c>
      <c r="C58" s="25">
        <v>0.04</v>
      </c>
      <c r="D58" s="25">
        <f t="shared" si="3"/>
        <v>6.72</v>
      </c>
      <c r="E58" s="25">
        <f t="shared" si="15"/>
        <v>1.600952381</v>
      </c>
      <c r="F58" s="26">
        <v>0.03</v>
      </c>
      <c r="G58" s="26">
        <f t="shared" si="5"/>
        <v>5.04</v>
      </c>
      <c r="H58" s="26">
        <f t="shared" si="18"/>
        <v>4.881269841</v>
      </c>
      <c r="I58" s="27">
        <v>0.06</v>
      </c>
      <c r="J58" s="27">
        <f t="shared" si="7"/>
        <v>10.08</v>
      </c>
      <c r="K58" s="27">
        <f t="shared" si="16"/>
        <v>0.0006349206349</v>
      </c>
      <c r="L58" s="28">
        <v>0.04</v>
      </c>
      <c r="M58" s="28">
        <f t="shared" si="9"/>
        <v>6.72</v>
      </c>
      <c r="N58" s="28">
        <f t="shared" si="19"/>
        <v>1.600952381</v>
      </c>
      <c r="O58" s="29">
        <v>0.05</v>
      </c>
      <c r="P58" s="29">
        <f t="shared" si="11"/>
        <v>8.4</v>
      </c>
      <c r="Q58" s="29">
        <f t="shared" si="17"/>
        <v>0.3047619048</v>
      </c>
    </row>
    <row r="59" ht="14.25" customHeight="1">
      <c r="A59" s="16" t="s">
        <v>81</v>
      </c>
      <c r="B59" s="16">
        <f t="shared" si="2"/>
        <v>4</v>
      </c>
      <c r="C59" s="25">
        <v>0.01</v>
      </c>
      <c r="D59" s="25">
        <f t="shared" si="3"/>
        <v>1.68</v>
      </c>
      <c r="E59" s="25">
        <f t="shared" si="15"/>
        <v>3.203809524</v>
      </c>
      <c r="F59" s="26">
        <v>0.01</v>
      </c>
      <c r="G59" s="26">
        <f t="shared" si="5"/>
        <v>1.68</v>
      </c>
      <c r="H59" s="26">
        <f t="shared" si="18"/>
        <v>3.203809524</v>
      </c>
      <c r="I59" s="27">
        <v>0.02</v>
      </c>
      <c r="J59" s="27">
        <f t="shared" si="7"/>
        <v>3.36</v>
      </c>
      <c r="K59" s="27">
        <f t="shared" si="16"/>
        <v>0.1219047619</v>
      </c>
      <c r="L59" s="28">
        <v>0.01</v>
      </c>
      <c r="M59" s="28">
        <f t="shared" si="9"/>
        <v>1.68</v>
      </c>
      <c r="N59" s="28">
        <f t="shared" si="19"/>
        <v>3.203809524</v>
      </c>
      <c r="O59" s="29">
        <v>0.02</v>
      </c>
      <c r="P59" s="29">
        <f t="shared" si="11"/>
        <v>3.36</v>
      </c>
      <c r="Q59" s="29">
        <f t="shared" si="17"/>
        <v>0.1219047619</v>
      </c>
    </row>
    <row r="60" ht="14.25" customHeight="1">
      <c r="A60" s="16" t="s">
        <v>82</v>
      </c>
      <c r="B60" s="16">
        <f t="shared" si="2"/>
        <v>0</v>
      </c>
      <c r="C60" s="25">
        <v>0.0</v>
      </c>
      <c r="D60" s="25">
        <f t="shared" si="3"/>
        <v>0</v>
      </c>
      <c r="E60" s="25">
        <v>0.0</v>
      </c>
      <c r="F60" s="26">
        <v>0.02</v>
      </c>
      <c r="G60" s="26">
        <f t="shared" si="5"/>
        <v>3.36</v>
      </c>
      <c r="H60" s="26">
        <f t="shared" si="18"/>
        <v>3.36</v>
      </c>
      <c r="I60" s="27">
        <v>0.0</v>
      </c>
      <c r="J60" s="27">
        <f t="shared" si="7"/>
        <v>0</v>
      </c>
      <c r="K60" s="27">
        <v>0.0</v>
      </c>
      <c r="L60" s="28">
        <v>0.02</v>
      </c>
      <c r="M60" s="28">
        <f t="shared" si="9"/>
        <v>3.36</v>
      </c>
      <c r="N60" s="28">
        <f t="shared" si="19"/>
        <v>3.36</v>
      </c>
      <c r="O60" s="29">
        <v>0.0</v>
      </c>
      <c r="P60" s="29">
        <f t="shared" si="11"/>
        <v>0</v>
      </c>
      <c r="Q60" s="29">
        <v>0.0</v>
      </c>
    </row>
    <row r="61" ht="14.25" customHeight="1">
      <c r="A61" s="16" t="s">
        <v>83</v>
      </c>
      <c r="B61" s="16">
        <f t="shared" si="2"/>
        <v>0</v>
      </c>
      <c r="C61" s="25">
        <v>0.0</v>
      </c>
      <c r="D61" s="25">
        <f t="shared" si="3"/>
        <v>0</v>
      </c>
      <c r="E61" s="25">
        <v>0.0</v>
      </c>
      <c r="F61" s="26">
        <v>0.0</v>
      </c>
      <c r="G61" s="26">
        <f t="shared" si="5"/>
        <v>0</v>
      </c>
      <c r="H61" s="26">
        <v>0.0</v>
      </c>
      <c r="I61" s="27">
        <v>0.0</v>
      </c>
      <c r="J61" s="27">
        <f t="shared" si="7"/>
        <v>0</v>
      </c>
      <c r="K61" s="27">
        <v>0.0</v>
      </c>
      <c r="L61" s="28">
        <v>0.0</v>
      </c>
      <c r="M61" s="28">
        <f t="shared" si="9"/>
        <v>0</v>
      </c>
      <c r="N61" s="28">
        <v>0.0</v>
      </c>
      <c r="O61" s="29">
        <v>0.0</v>
      </c>
      <c r="P61" s="29">
        <f t="shared" si="11"/>
        <v>0</v>
      </c>
      <c r="Q61" s="29">
        <v>0.0</v>
      </c>
    </row>
    <row r="62" ht="14.25" customHeight="1">
      <c r="A62" s="16" t="s">
        <v>39</v>
      </c>
      <c r="B62" s="16">
        <f t="shared" si="2"/>
        <v>1</v>
      </c>
      <c r="C62" s="25">
        <v>0.01</v>
      </c>
      <c r="D62" s="25">
        <f t="shared" si="3"/>
        <v>1.68</v>
      </c>
      <c r="E62" s="25">
        <f t="shared" ref="E62:E63" si="20">(B62-D62)^2/D62</f>
        <v>0.2752380952</v>
      </c>
      <c r="F62" s="26">
        <v>0.02</v>
      </c>
      <c r="G62" s="26">
        <f t="shared" si="5"/>
        <v>3.36</v>
      </c>
      <c r="H62" s="26">
        <f>(B62-G62)^2/G62</f>
        <v>1.657619048</v>
      </c>
      <c r="I62" s="27">
        <v>0.0</v>
      </c>
      <c r="J62" s="27">
        <f t="shared" si="7"/>
        <v>0</v>
      </c>
      <c r="K62" s="27">
        <v>0.0</v>
      </c>
      <c r="L62" s="28">
        <v>0.0</v>
      </c>
      <c r="M62" s="28">
        <f t="shared" si="9"/>
        <v>0</v>
      </c>
      <c r="N62" s="28">
        <v>0.0</v>
      </c>
      <c r="O62" s="29">
        <v>0.0</v>
      </c>
      <c r="P62" s="29">
        <f t="shared" si="11"/>
        <v>0</v>
      </c>
      <c r="Q62" s="29">
        <v>0.0</v>
      </c>
    </row>
    <row r="63" ht="14.25" customHeight="1">
      <c r="A63" s="16" t="s">
        <v>84</v>
      </c>
      <c r="B63" s="16">
        <f t="shared" si="2"/>
        <v>0</v>
      </c>
      <c r="C63" s="25">
        <v>0.01</v>
      </c>
      <c r="D63" s="25">
        <f t="shared" si="3"/>
        <v>1.68</v>
      </c>
      <c r="E63" s="25">
        <f t="shared" si="20"/>
        <v>1.68</v>
      </c>
      <c r="F63" s="26">
        <v>0.0</v>
      </c>
      <c r="G63" s="26">
        <f t="shared" si="5"/>
        <v>0</v>
      </c>
      <c r="H63" s="26">
        <v>0.0</v>
      </c>
      <c r="I63" s="27">
        <v>0.03</v>
      </c>
      <c r="J63" s="27">
        <f t="shared" si="7"/>
        <v>5.04</v>
      </c>
      <c r="K63" s="27">
        <f>(B63-J63)^2/J63</f>
        <v>5.04</v>
      </c>
      <c r="L63" s="28">
        <v>0.01</v>
      </c>
      <c r="M63" s="28">
        <f t="shared" si="9"/>
        <v>1.68</v>
      </c>
      <c r="N63" s="28">
        <f>(B63-M63)^2/M63</f>
        <v>1.68</v>
      </c>
      <c r="O63" s="29">
        <v>0.0</v>
      </c>
      <c r="P63" s="29">
        <f t="shared" si="11"/>
        <v>0</v>
      </c>
      <c r="Q63" s="29">
        <v>0.0</v>
      </c>
    </row>
    <row r="64" ht="32.25" customHeight="1">
      <c r="D64" s="37" t="s">
        <v>85</v>
      </c>
      <c r="E64" s="38">
        <f>SUM(E38:E63)</f>
        <v>16.73646128</v>
      </c>
      <c r="F64" s="39"/>
      <c r="G64" s="40" t="s">
        <v>86</v>
      </c>
      <c r="H64" s="39">
        <f>SUM(H37:H63)</f>
        <v>36.22906448</v>
      </c>
      <c r="I64" s="39"/>
      <c r="J64" s="40" t="s">
        <v>87</v>
      </c>
      <c r="K64" s="39">
        <f>SUM(K37:K63)</f>
        <v>21.98100907</v>
      </c>
      <c r="L64" s="38"/>
      <c r="M64" s="40" t="s">
        <v>88</v>
      </c>
      <c r="N64" s="39">
        <f>SUM(N37:N63)</f>
        <v>58.8282593</v>
      </c>
      <c r="O64" s="39"/>
      <c r="P64" s="40" t="s">
        <v>89</v>
      </c>
      <c r="Q64" s="39">
        <f>SUM(Q37:Q63)</f>
        <v>17.98581962</v>
      </c>
    </row>
    <row r="65" ht="33.75" customHeight="1"/>
    <row r="66" ht="14.25" customHeight="1"/>
    <row r="67" ht="14.25" customHeight="1"/>
    <row r="68" ht="24.75" customHeight="1">
      <c r="B68" s="41"/>
    </row>
    <row r="69" ht="14.25" customHeight="1"/>
    <row r="70" ht="14.25" customHeight="1"/>
    <row r="71" ht="30.0"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K1"/>
    <mergeCell ref="A7:I8"/>
    <mergeCell ref="B68:H68"/>
    <mergeCell ref="A3:C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8.5"/>
    <col customWidth="1" min="3" max="3" width="12.38"/>
    <col customWidth="1" min="4" max="5" width="9.38"/>
    <col customWidth="1" min="6" max="6" width="10.75"/>
    <col customWidth="1" min="7" max="8" width="9.38"/>
    <col customWidth="1" min="9" max="9" width="10.75"/>
    <col customWidth="1" min="10" max="11" width="9.38"/>
    <col customWidth="1" min="12" max="12" width="11.25"/>
    <col customWidth="1" min="13" max="14" width="9.38"/>
    <col customWidth="1" min="15" max="17" width="10.88"/>
    <col customWidth="1" min="18" max="26" width="9.38"/>
  </cols>
  <sheetData>
    <row r="1" ht="14.25" customHeight="1">
      <c r="A1" s="1" t="s">
        <v>0</v>
      </c>
      <c r="B1" s="2"/>
      <c r="C1" s="2"/>
      <c r="D1" s="2"/>
      <c r="E1" s="2"/>
      <c r="F1" s="2"/>
      <c r="G1" s="2"/>
      <c r="H1" s="2"/>
      <c r="I1" s="2"/>
      <c r="J1" s="2"/>
      <c r="K1" s="3"/>
    </row>
    <row r="2" ht="14.25" customHeight="1">
      <c r="A2" s="4" t="s">
        <v>1</v>
      </c>
      <c r="D2" s="5" t="s">
        <v>2</v>
      </c>
      <c r="E2" s="6" t="s">
        <v>3</v>
      </c>
      <c r="F2" s="7" t="s">
        <v>4</v>
      </c>
      <c r="G2" s="8" t="s">
        <v>5</v>
      </c>
      <c r="H2" s="9" t="s">
        <v>6</v>
      </c>
    </row>
    <row r="3" ht="14.25" customHeight="1"/>
    <row r="4" ht="14.25" customHeight="1">
      <c r="A4" s="10"/>
      <c r="B4" s="10"/>
      <c r="C4" s="10"/>
    </row>
    <row r="5" ht="14.25" customHeight="1"/>
    <row r="6" ht="42.75" customHeight="1">
      <c r="A6" s="11" t="s">
        <v>7</v>
      </c>
      <c r="B6" s="12" t="s">
        <v>90</v>
      </c>
      <c r="C6" s="10"/>
      <c r="D6" s="10"/>
      <c r="E6" s="10"/>
      <c r="F6" s="10"/>
      <c r="G6" s="10"/>
      <c r="H6" s="10"/>
      <c r="I6" s="10"/>
      <c r="J6" s="10"/>
      <c r="K6" s="10"/>
    </row>
    <row r="7" ht="14.25" customHeight="1">
      <c r="A7" s="13" t="s">
        <v>91</v>
      </c>
      <c r="J7" s="10"/>
      <c r="K7" s="10"/>
    </row>
    <row r="8" ht="14.25" customHeight="1">
      <c r="J8" s="10"/>
      <c r="K8" s="10"/>
    </row>
    <row r="9" ht="14.25" customHeight="1">
      <c r="A9" s="14" t="s">
        <v>10</v>
      </c>
      <c r="B9" s="14" t="s">
        <v>11</v>
      </c>
      <c r="C9" s="14" t="str">
        <f>UPPER(A7)</f>
        <v>‪WHAT DO YOU DO WHEN A CHAPTER ENDS?‬ DO YOU CLOSE THE BOOK AND NEVER READ IT AGAIN?‬ WHERE DO YOU GO WHEN YOUR STORY'S DONE?‬ YOU CAN BE WHO YOU WERE OR WHO YOU'LL BECOME. IF IT ALL GOES WRONG DARLING, JUST HOLD ON.</v>
      </c>
    </row>
    <row r="10" ht="14.25" customHeight="1">
      <c r="A10" s="14" t="s">
        <v>12</v>
      </c>
      <c r="C10" s="14" t="str">
        <f>SUBSTITUTE(C9,",","")</f>
        <v>‪WHAT DO YOU DO WHEN A CHAPTER ENDS?‬ DO YOU CLOSE THE BOOK AND NEVER READ IT AGAIN?‬ WHERE DO YOU GO WHEN YOUR STORY'S DONE?‬ YOU CAN BE WHO YOU WERE OR WHO YOU'LL BECOME. IF IT ALL GOES WRONG DARLING JUST HOLD ON.</v>
      </c>
    </row>
    <row r="11" ht="14.25" customHeight="1">
      <c r="A11" s="14" t="s">
        <v>13</v>
      </c>
      <c r="C11" s="14" t="str">
        <f>SUBSTITUTE(C10,".","")</f>
        <v>‪WHAT DO YOU DO WHEN A CHAPTER ENDS?‬ DO YOU CLOSE THE BOOK AND NEVER READ IT AGAIN?‬ WHERE DO YOU GO WHEN YOUR STORY'S DONE?‬ YOU CAN BE WHO YOU WERE OR WHO YOU'LL BECOME IF IT ALL GOES WRONG DARLING JUST HOLD ON</v>
      </c>
    </row>
    <row r="12" ht="14.25" customHeight="1">
      <c r="A12" s="14" t="s">
        <v>14</v>
      </c>
      <c r="C12" s="14" t="str">
        <f>SUBSTITUTE(C11," ","")</f>
        <v>‪WHATDOYOUDOWHENACHAPTERENDS?‬DOYOUCLOSETHEBOOKANDNEVERREADITAGAIN?‬WHEREDOYOUGOWHENYOURSTORY'SDONE?‬YOUCANBEWHOYOUWEREORWHOYOU'LLBECOMEIFITALLGOESWRONGDARLINGJUSTHOLDON</v>
      </c>
    </row>
    <row r="13" ht="14.25" customHeight="1">
      <c r="A13" s="14" t="s">
        <v>15</v>
      </c>
      <c r="B13" s="14" t="s">
        <v>16</v>
      </c>
      <c r="C13" s="14" t="str">
        <f t="shared" ref="C13:C35" si="1">SUBSTITUTE(C12,A13,B13)</f>
        <v>‪WHATDOYOUDOWHENACHAPTERENDS?‬DOYOUCLOSETHEBOOKANDNEVERREADITAGAIN?‬WHEREDOYOUGOWHENYOURSTORY'SDONE?‬YOUCANBEWHOYOUWEREORWHOYOU'LLBECOMEIFITALLGOESWRONGDARLINGJUSTHOLDON</v>
      </c>
      <c r="I13" s="15"/>
    </row>
    <row r="14" ht="14.25" customHeight="1">
      <c r="A14" s="14" t="s">
        <v>17</v>
      </c>
      <c r="B14" s="14" t="s">
        <v>18</v>
      </c>
      <c r="C14" s="14" t="str">
        <f t="shared" si="1"/>
        <v>‪WHATDOYOUDOWHENACHAPTERENDS?‬DOYOUCLOSETHEBOOKANDNEVERREADITAGAIN?‬WHEREDOYOUGOWHENYOURSTORY'SDONE?‬YOUCANBEWHOYOUWEREORWHOYOU'LLBECOMEIFITALLGOESWRONGDARLINGJUSTHOLDON</v>
      </c>
    </row>
    <row r="15" ht="14.25" customHeight="1">
      <c r="A15" s="14" t="s">
        <v>19</v>
      </c>
      <c r="B15" s="14" t="s">
        <v>20</v>
      </c>
      <c r="C15" s="14" t="str">
        <f t="shared" si="1"/>
        <v>‪WHATDOYOUDOWHENACHAPTERENDS?‬DOYOUCLOSETHEBOOKANDNEVERREADITAGAIN?‬WHEREDOYOUGOWHENYOURSTORY'SDONE?‬YOUCANBEWHOYOUWEREORWHOYOU'LLBECOMEIFITALLGOESWRONGDARLINGJUSTHOLDON</v>
      </c>
    </row>
    <row r="16" ht="14.25" customHeight="1">
      <c r="A16" s="14" t="s">
        <v>21</v>
      </c>
      <c r="B16" s="14" t="s">
        <v>22</v>
      </c>
      <c r="C16" s="14" t="str">
        <f t="shared" si="1"/>
        <v>‪WHATDOYOUDOWHENACHAPTERENDS?‬DOYOUCLOSETHEBOOKANDNEVERREADITAGAIN?‬WHEREDOYOUGOWHENYOURSTORY'SDONE?‬YOUCANBEWHOYOUWEREORWHOYOU'LLBECOMEIFITALLGOESWRONGDARLINGJUSTHOLDON</v>
      </c>
    </row>
    <row r="17" ht="14.25" customHeight="1">
      <c r="A17" s="14" t="s">
        <v>23</v>
      </c>
      <c r="B17" s="14" t="s">
        <v>24</v>
      </c>
      <c r="C17" s="14" t="str">
        <f t="shared" si="1"/>
        <v>‪WHATDOYOUDOWHENACHAPTERENDS?‬DOYOUCLOSETHEBOOKANDNEVERREADITAGAIN?‬WHEREDOYOUGOWHENYOURSTORY'SDONE?‬YOUCANBEWHOYOUWEREORWHOYOU'LLBECOMEIFITALLGOESWRONGDARLINGJUSTHOLDON</v>
      </c>
    </row>
    <row r="18" ht="14.25" customHeight="1">
      <c r="A18" s="14" t="s">
        <v>25</v>
      </c>
      <c r="B18" s="14" t="s">
        <v>16</v>
      </c>
      <c r="C18" s="14" t="str">
        <f t="shared" si="1"/>
        <v>‪WHATDOYOUDOWHENACHAPTERENDS?‬DOYOUCLOSETHEBOOKANDNEVERREADITAGAIN?‬WHEREDOYOUGOWHENYOURSTORY'SDONE?‬YOUCANBEWHOYOUWEREORWHOYOU'LLBECOMEIFITALLGOESWRONGDARLINGJUSTHOLDON</v>
      </c>
    </row>
    <row r="19" ht="14.25" customHeight="1">
      <c r="A19" s="14" t="s">
        <v>26</v>
      </c>
      <c r="B19" s="14" t="s">
        <v>16</v>
      </c>
      <c r="C19" s="14" t="str">
        <f t="shared" si="1"/>
        <v>‪WHATDOYOUDOWHENACHAPTERENDS?‬DOYOUCLOSETHEBOOKANDNEVERREADITAGAIN?‬WHEREDOYOUGOWHENYOURSTORY'SDONE?‬YOUCANBEWHOYOUWEREORWHOYOU'LLBECOMEIFITALLGOESWRONGDARLINGJUSTHOLDON</v>
      </c>
    </row>
    <row r="20" ht="14.25" customHeight="1">
      <c r="A20" s="14" t="s">
        <v>27</v>
      </c>
      <c r="B20" s="14" t="s">
        <v>16</v>
      </c>
      <c r="C20" s="14" t="str">
        <f t="shared" si="1"/>
        <v>‪WHATDOYOUDOWHENACHAPTERENDS?‬DOYOUCLOSETHEBOOKANDNEVERREADITAGAIN?‬WHEREDOYOUGOWHENYOURSTORY'SDONE?‬YOUCANBEWHOYOUWEREORWHOYOU'LLBECOMEIFITALLGOESWRONGDARLINGJUSTHOLDON</v>
      </c>
    </row>
    <row r="21" ht="14.25" customHeight="1">
      <c r="A21" s="14" t="s">
        <v>28</v>
      </c>
      <c r="B21" s="14" t="s">
        <v>29</v>
      </c>
      <c r="C21" s="14" t="str">
        <f t="shared" si="1"/>
        <v>‪WHATDOYOUDOWHENACHAPTERENDS?‬DOYOUCLOSETHEBOOKANDNEVERREADITAGAIN?‬WHEREDOYOUGOWHENYOURSTORY'SDONE?‬YOUCANBEWHOYOUWEREORWHOYOU'LLBECOMEIFITALLGOESWRONGDARLINGJUSTHOLDON</v>
      </c>
    </row>
    <row r="22" ht="14.25" customHeight="1">
      <c r="A22" s="14" t="s">
        <v>30</v>
      </c>
      <c r="B22" s="14" t="s">
        <v>18</v>
      </c>
      <c r="C22" s="14" t="str">
        <f t="shared" si="1"/>
        <v>‪WHATDOYOUDOWHENACHAPTERENDS?‬DOYOUCLOSETHEBOOKANDNEVERREADITAGAIN?‬WHEREDOYOUGOWHENYOURSTORY'SDONE?‬YOUCANBEWHOYOUWEREORWHOYOU'LLBECOMEIFITALLGOESWRONGDARLINGJUSTHOLDON</v>
      </c>
    </row>
    <row r="23" ht="14.25" customHeight="1">
      <c r="A23" s="14" t="s">
        <v>31</v>
      </c>
      <c r="B23" s="14" t="s">
        <v>20</v>
      </c>
      <c r="C23" s="14" t="str">
        <f t="shared" si="1"/>
        <v>‪WHATDOYOUDOWHENACHAPTERENDS?‬DOYOUCLOSETHEBOOKANDNEVERREADITAGAIN?‬WHEREDOYOUGOWHENYOURSTORY'SDONE?‬YOUCANBEWHOYOUWEREORWHOYOU'LLBECOMEIFITALLGOESWRONGDARLINGJUSTHOLDON</v>
      </c>
    </row>
    <row r="24" ht="14.25" customHeight="1">
      <c r="A24" s="14" t="s">
        <v>32</v>
      </c>
      <c r="B24" s="14" t="s">
        <v>20</v>
      </c>
      <c r="C24" s="14" t="str">
        <f t="shared" si="1"/>
        <v>‪WHATDOYOUDOWHENACHAPTERENDS?‬DOYOUCLOSETHEBOOKANDNEVERREADITAGAIN?‬WHEREDOYOUGOWHENYOURSTORY'SDONE?‬YOUCANBEWHOYOUWEREORWHOYOU'LLBECOMEIFITALLGOESWRONGDARLINGJUSTHOLDON</v>
      </c>
    </row>
    <row r="25" ht="14.25" customHeight="1">
      <c r="A25" s="14" t="s">
        <v>33</v>
      </c>
      <c r="B25" s="14" t="s">
        <v>22</v>
      </c>
      <c r="C25" s="14" t="str">
        <f t="shared" si="1"/>
        <v>‪WHATDOYOUDOWHENACHAPTERENDS?‬DOYOUCLOSETHEBOOKANDNEVERREADITAGAIN?‬WHEREDOYOUGOWHENYOURSTORY'SDONE?‬YOUCANBEWHOYOUWEREORWHOYOU'LLBECOMEIFITALLGOESWRONGDARLINGJUSTHOLDON</v>
      </c>
    </row>
    <row r="26" ht="14.25" customHeight="1">
      <c r="A26" s="14" t="s">
        <v>34</v>
      </c>
      <c r="B26" s="14" t="s">
        <v>22</v>
      </c>
      <c r="C26" s="14" t="str">
        <f t="shared" si="1"/>
        <v>‪WHATDOYOUDOWHENACHAPTERENDS?‬DOYOUCLOSETHEBOOKANDNEVERREADITAGAIN?‬WHEREDOYOUGOWHENYOURSTORY'SDONE?‬YOUCANBEWHOYOUWEREORWHOYOU'LLBECOMEIFITALLGOESWRONGDARLINGJUSTHOLDON</v>
      </c>
    </row>
    <row r="27" ht="14.25" customHeight="1">
      <c r="A27" s="14" t="s">
        <v>35</v>
      </c>
      <c r="B27" s="14" t="s">
        <v>24</v>
      </c>
      <c r="C27" s="14" t="str">
        <f t="shared" si="1"/>
        <v>‪WHATDOYOUDOWHENACHAPTERENDS?‬DOYOUCLOSETHEBOOKANDNEVERREADITAGAIN?‬WHEREDOYOUGOWHENYOURSTORY'SDONE?‬YOUCANBEWHOYOUWEREORWHOYOU'LLBECOMEIFITALLGOESWRONGDARLINGJUSTHOLDON</v>
      </c>
    </row>
    <row r="28" ht="14.25" customHeight="1">
      <c r="A28" s="14" t="s">
        <v>36</v>
      </c>
      <c r="B28" s="14" t="s">
        <v>24</v>
      </c>
      <c r="C28" s="14" t="str">
        <f t="shared" si="1"/>
        <v>‪WHATDOYOUDOWHENACHAPTERENDS?‬DOYOUCLOSETHEBOOKANDNEVERREADITAGAIN?‬WHEREDOYOUGOWHENYOURSTORY'SDONE?‬YOUCANBEWHOYOUWEREORWHOYOU'LLBECOMEIFITALLGOESWRONGDARLINGJUSTHOLDON</v>
      </c>
    </row>
    <row r="29" ht="14.25" customHeight="1">
      <c r="A29" s="14" t="s">
        <v>37</v>
      </c>
      <c r="B29" s="14" t="s">
        <v>24</v>
      </c>
      <c r="C29" s="14" t="str">
        <f t="shared" si="1"/>
        <v>‪WHATDOYOUDOWHENACHAPTERENDS?‬DOYOUCLOSETHEBOOKANDNEVERREADITAGAIN?‬WHEREDOYOUGOWHENYOURSTORY'SDONE?‬YOUCANBEWHOYOUWEREORWHOYOU'LLBECOMEIFITALLGOESWRONGDARLINGJUSTHOLDON</v>
      </c>
    </row>
    <row r="30" ht="14.25" customHeight="1">
      <c r="A30" s="14" t="s">
        <v>38</v>
      </c>
      <c r="B30" s="14" t="s">
        <v>39</v>
      </c>
      <c r="C30" s="14" t="str">
        <f t="shared" si="1"/>
        <v>‪WHATDOYOUDOWHENACHAPTERENDS?‬DOYOUCLOSETHEBOOKANDNEVERREADITAGAIN?‬WHEREDOYOUGOWHENYOURSTORY'SDONE?‬YOUCANBEWHOYOUWEREORWHOYOU'LLBECOMEIFITALLGOESWRONGDARLINGJUSTHOLDON</v>
      </c>
    </row>
    <row r="31" ht="14.25" customHeight="1">
      <c r="A31" s="14" t="s">
        <v>40</v>
      </c>
      <c r="B31" s="14" t="s">
        <v>16</v>
      </c>
      <c r="C31" s="14" t="str">
        <f t="shared" si="1"/>
        <v>‪WHATDOYOUDOWHENACHAPTERENDS?‬DOYOUCLOSETHEBOOKANDNEVERREADITAGAIN?‬WHEREDOYOUGOWHENYOURSTORY'SDONE?‬YOUCANBEWHOYOUWEREORWHOYOU'LLBECOMEIFITALLGOESWRONGDARLINGJUSTHOLDON</v>
      </c>
    </row>
    <row r="32" ht="14.25" customHeight="1">
      <c r="A32" s="14" t="s">
        <v>41</v>
      </c>
      <c r="B32" s="14" t="s">
        <v>22</v>
      </c>
      <c r="C32" s="14" t="str">
        <f t="shared" si="1"/>
        <v>‪WHATDOYOUDOWHENACHAPTERENDS?‬DOYOUCLOSETHEBOOKANDNEVERREADITAGAIN?‬WHEREDOYOUGOWHENYOURSTORY'SDONE?‬YOUCANBEWHOYOUWEREORWHOYOU'LLBECOMEIFITALLGOESWRONGDARLINGJUSTHOLDON</v>
      </c>
    </row>
    <row r="33" ht="14.25" customHeight="1">
      <c r="A33" s="14" t="s">
        <v>42</v>
      </c>
      <c r="B33" s="14" t="s">
        <v>43</v>
      </c>
      <c r="C33" s="14" t="str">
        <f t="shared" si="1"/>
        <v>‪WHATDOYOUDOWHENACHAPTERENDS?‬DOYOUCLOSETHEBOOKANDNEVERREADITAGAIN?‬WHEREDOYOUGOWHENYOURSTORY'SDONE?‬YOUCANBEWHOYOUWEREORWHOYOU'LLBECOMEIFITALLGOESWRONGDARLINGJUSTHOLDON</v>
      </c>
    </row>
    <row r="34" ht="14.25" customHeight="1">
      <c r="A34" s="14" t="s">
        <v>44</v>
      </c>
      <c r="B34" s="14" t="s">
        <v>16</v>
      </c>
      <c r="C34" s="14" t="str">
        <f t="shared" si="1"/>
        <v>‪WHATDOYOUDOWHENACHAPTERENDS?‬DOYOUCLOSETHEBOOKANDNEVERREADITAGAIN?‬WHEREDOYOUGOWHENYOURSTORY'SDONE?‬YOUCANBEWHOYOUWEREORWHOYOU'LLBECOMEIFITALLGOESWRONGDARLINGJUSTHOLDON</v>
      </c>
    </row>
    <row r="35" ht="14.25" customHeight="1">
      <c r="A35" s="14" t="s">
        <v>45</v>
      </c>
      <c r="B35" s="14" t="s">
        <v>22</v>
      </c>
      <c r="C35" s="14" t="str">
        <f t="shared" si="1"/>
        <v>‪WHATDOYOUDOWHENACHAPTERENDS?‬DOYOUCLOSETHEBOOKANDNEVERREADITAGAIN?‬WHEREDOYOUGOWHENYOURSTORY'SDONE?‬YOUCANBEWHOYOUWEREORWHOYOU'LLBECOMEIFITALLGOESWRONGDARLINGJUSTHOLDON</v>
      </c>
    </row>
    <row r="36" ht="14.25" customHeight="1">
      <c r="B36" s="14" t="s">
        <v>46</v>
      </c>
      <c r="C36" s="14">
        <f>LEN(C35)</f>
        <v>169</v>
      </c>
    </row>
    <row r="37" ht="69.0" customHeight="1">
      <c r="A37" s="16" t="s">
        <v>47</v>
      </c>
      <c r="B37" s="17" t="s">
        <v>48</v>
      </c>
      <c r="C37" s="18" t="s">
        <v>49</v>
      </c>
      <c r="D37" s="18" t="s">
        <v>50</v>
      </c>
      <c r="E37" s="18" t="s">
        <v>51</v>
      </c>
      <c r="F37" s="19" t="s">
        <v>52</v>
      </c>
      <c r="G37" s="19" t="s">
        <v>53</v>
      </c>
      <c r="H37" s="19" t="s">
        <v>54</v>
      </c>
      <c r="I37" s="20" t="s">
        <v>55</v>
      </c>
      <c r="J37" s="20" t="s">
        <v>56</v>
      </c>
      <c r="K37" s="20" t="s">
        <v>57</v>
      </c>
      <c r="L37" s="21" t="s">
        <v>58</v>
      </c>
      <c r="M37" s="21" t="s">
        <v>59</v>
      </c>
      <c r="N37" s="21" t="s">
        <v>60</v>
      </c>
      <c r="O37" s="22" t="s">
        <v>61</v>
      </c>
      <c r="P37" s="22" t="s">
        <v>62</v>
      </c>
      <c r="Q37" s="22" t="s">
        <v>63</v>
      </c>
      <c r="S37" s="23" t="s">
        <v>64</v>
      </c>
      <c r="T37" s="24"/>
      <c r="U37" s="24"/>
    </row>
    <row r="38" ht="14.25" customHeight="1">
      <c r="A38" s="16" t="s">
        <v>16</v>
      </c>
      <c r="B38" s="16">
        <f t="shared" ref="B38:B63" si="2">LEN($C$35)-LEN(SUBSTITUTE($C$35,A38,""))</f>
        <v>10</v>
      </c>
      <c r="C38" s="25">
        <v>0.13</v>
      </c>
      <c r="D38" s="25">
        <f t="shared" ref="D38:D63" si="3">C38*$C$36</f>
        <v>21.97</v>
      </c>
      <c r="E38" s="25">
        <f t="shared" ref="E38:E46" si="4">(B38-D38)^2/D38</f>
        <v>6.521661356</v>
      </c>
      <c r="F38" s="26">
        <v>0.08</v>
      </c>
      <c r="G38" s="26">
        <f t="shared" ref="G38:G63" si="5">F38*$C$36</f>
        <v>13.52</v>
      </c>
      <c r="H38" s="26">
        <f t="shared" ref="H38:H46" si="6">(B38-G38)^2/G38</f>
        <v>0.9164497041</v>
      </c>
      <c r="I38" s="27">
        <v>0.08</v>
      </c>
      <c r="J38" s="27">
        <f t="shared" ref="J38:J63" si="7">I38*$C$36</f>
        <v>13.52</v>
      </c>
      <c r="K38" s="27">
        <f t="shared" ref="K38:K47" si="8">(B38-J38)^2/J38</f>
        <v>0.9164497041</v>
      </c>
      <c r="L38" s="28">
        <v>0.07</v>
      </c>
      <c r="M38" s="28">
        <f t="shared" ref="M38:M63" si="9">L38*$C$36</f>
        <v>11.83</v>
      </c>
      <c r="N38" s="28">
        <f t="shared" ref="N38:N46" si="10">(B38-M38)^2/M38</f>
        <v>0.2830853762</v>
      </c>
      <c r="O38" s="29">
        <v>0.15</v>
      </c>
      <c r="P38" s="29">
        <f t="shared" ref="P38:P63" si="11">O38*$C$36</f>
        <v>25.35</v>
      </c>
      <c r="Q38" s="29">
        <f t="shared" ref="Q38:Q46" si="12">(B38-P38)^2/P38</f>
        <v>9.294773176</v>
      </c>
      <c r="S38" s="30" t="s">
        <v>2</v>
      </c>
      <c r="T38" s="31">
        <f>SUM(E38:E63)</f>
        <v>97.53215257</v>
      </c>
      <c r="U38" s="14" t="str">
        <f>IF(T38=MIN(T38:T42),"ES ESPAÑOL","NO ES ESPAÑOL")</f>
        <v>NO ES ESPAÑOL</v>
      </c>
    </row>
    <row r="39" ht="14.25" customHeight="1">
      <c r="A39" s="16" t="s">
        <v>43</v>
      </c>
      <c r="B39" s="16">
        <f t="shared" si="2"/>
        <v>3</v>
      </c>
      <c r="C39" s="25">
        <v>0.01</v>
      </c>
      <c r="D39" s="25">
        <f t="shared" si="3"/>
        <v>1.69</v>
      </c>
      <c r="E39" s="25">
        <f t="shared" si="4"/>
        <v>1.015443787</v>
      </c>
      <c r="F39" s="26">
        <v>0.01</v>
      </c>
      <c r="G39" s="26">
        <f t="shared" si="5"/>
        <v>1.69</v>
      </c>
      <c r="H39" s="26">
        <f t="shared" si="6"/>
        <v>1.015443787</v>
      </c>
      <c r="I39" s="27">
        <v>0.01</v>
      </c>
      <c r="J39" s="27">
        <f t="shared" si="7"/>
        <v>1.69</v>
      </c>
      <c r="K39" s="27">
        <f t="shared" si="8"/>
        <v>1.015443787</v>
      </c>
      <c r="L39" s="28">
        <v>0.02</v>
      </c>
      <c r="M39" s="28">
        <f t="shared" si="9"/>
        <v>3.38</v>
      </c>
      <c r="N39" s="28">
        <f t="shared" si="10"/>
        <v>0.04272189349</v>
      </c>
      <c r="O39" s="29">
        <v>0.01</v>
      </c>
      <c r="P39" s="29">
        <f t="shared" si="11"/>
        <v>1.69</v>
      </c>
      <c r="Q39" s="29">
        <f t="shared" si="12"/>
        <v>1.015443787</v>
      </c>
      <c r="S39" s="32" t="s">
        <v>3</v>
      </c>
      <c r="T39" s="31">
        <f>SUM(H37:H63)</f>
        <v>45.12834175</v>
      </c>
      <c r="U39" s="14" t="str">
        <f>IF(T39=MIN(T38:T42),"ES INGLÉS","NO ES INGLÉS")</f>
        <v>ES INGLÉS</v>
      </c>
    </row>
    <row r="40" ht="14.25" customHeight="1">
      <c r="A40" s="16" t="s">
        <v>29</v>
      </c>
      <c r="B40" s="16">
        <f t="shared" si="2"/>
        <v>4</v>
      </c>
      <c r="C40" s="25">
        <v>0.05</v>
      </c>
      <c r="D40" s="25">
        <f t="shared" si="3"/>
        <v>8.45</v>
      </c>
      <c r="E40" s="25">
        <f t="shared" si="4"/>
        <v>2.343491124</v>
      </c>
      <c r="F40" s="26">
        <v>0.03</v>
      </c>
      <c r="G40" s="26">
        <f t="shared" si="5"/>
        <v>5.07</v>
      </c>
      <c r="H40" s="26">
        <f t="shared" si="6"/>
        <v>0.2258185404</v>
      </c>
      <c r="I40" s="27">
        <v>0.03</v>
      </c>
      <c r="J40" s="27">
        <f t="shared" si="7"/>
        <v>5.07</v>
      </c>
      <c r="K40" s="27">
        <f t="shared" si="8"/>
        <v>0.2258185404</v>
      </c>
      <c r="L40" s="28">
        <v>0.03</v>
      </c>
      <c r="M40" s="28">
        <f t="shared" si="9"/>
        <v>5.07</v>
      </c>
      <c r="N40" s="28">
        <f t="shared" si="10"/>
        <v>0.2258185404</v>
      </c>
      <c r="O40" s="29">
        <v>0.04</v>
      </c>
      <c r="P40" s="29">
        <f t="shared" si="11"/>
        <v>6.76</v>
      </c>
      <c r="Q40" s="29">
        <f t="shared" si="12"/>
        <v>1.126863905</v>
      </c>
      <c r="S40" s="33" t="s">
        <v>65</v>
      </c>
      <c r="T40" s="31">
        <f>SUM(K37:K63)</f>
        <v>104.4574528</v>
      </c>
      <c r="U40" s="14" t="str">
        <f>IF(T40=MIN(T41,T42,T38,T39,T40),"ES FRANCÉS","NO ES FRANCÉS")</f>
        <v>NO ES FRANCÉS</v>
      </c>
    </row>
    <row r="41" ht="14.25" customHeight="1">
      <c r="A41" s="16" t="s">
        <v>66</v>
      </c>
      <c r="B41" s="16">
        <f t="shared" si="2"/>
        <v>10</v>
      </c>
      <c r="C41" s="25">
        <v>0.06</v>
      </c>
      <c r="D41" s="25">
        <f t="shared" si="3"/>
        <v>10.14</v>
      </c>
      <c r="E41" s="25">
        <f t="shared" si="4"/>
        <v>0.001932938856</v>
      </c>
      <c r="F41" s="26">
        <v>0.04</v>
      </c>
      <c r="G41" s="26">
        <f t="shared" si="5"/>
        <v>6.76</v>
      </c>
      <c r="H41" s="26">
        <f t="shared" si="6"/>
        <v>1.552899408</v>
      </c>
      <c r="I41" s="27">
        <v>0.04</v>
      </c>
      <c r="J41" s="27">
        <f t="shared" si="7"/>
        <v>6.76</v>
      </c>
      <c r="K41" s="27">
        <f t="shared" si="8"/>
        <v>1.552899408</v>
      </c>
      <c r="L41" s="28">
        <v>0.05</v>
      </c>
      <c r="M41" s="28">
        <f t="shared" si="9"/>
        <v>8.45</v>
      </c>
      <c r="N41" s="28">
        <f t="shared" si="10"/>
        <v>0.2843195266</v>
      </c>
      <c r="O41" s="29">
        <v>0.05</v>
      </c>
      <c r="P41" s="29">
        <f t="shared" si="11"/>
        <v>8.45</v>
      </c>
      <c r="Q41" s="29">
        <f t="shared" si="12"/>
        <v>0.2843195266</v>
      </c>
      <c r="S41" s="34" t="s">
        <v>67</v>
      </c>
      <c r="T41" s="31">
        <f>SUM(N37:N63)</f>
        <v>109.5370074</v>
      </c>
      <c r="U41" s="14" t="str">
        <f>IF(T41=MIN(T38:T42),"ES ALEMÁN","NO ES ALEMÁN")</f>
        <v>NO ES ALEMÁN</v>
      </c>
    </row>
    <row r="42" ht="14.25" customHeight="1">
      <c r="A42" s="16" t="s">
        <v>18</v>
      </c>
      <c r="B42" s="16">
        <f t="shared" si="2"/>
        <v>18</v>
      </c>
      <c r="C42" s="25">
        <v>0.14</v>
      </c>
      <c r="D42" s="25">
        <f t="shared" si="3"/>
        <v>23.66</v>
      </c>
      <c r="E42" s="25">
        <f t="shared" si="4"/>
        <v>1.353998309</v>
      </c>
      <c r="F42" s="26">
        <v>0.13</v>
      </c>
      <c r="G42" s="26">
        <f t="shared" si="5"/>
        <v>21.97</v>
      </c>
      <c r="H42" s="26">
        <f t="shared" si="6"/>
        <v>0.7173827947</v>
      </c>
      <c r="I42" s="27">
        <v>0.15</v>
      </c>
      <c r="J42" s="27">
        <f t="shared" si="7"/>
        <v>25.35</v>
      </c>
      <c r="K42" s="27">
        <f t="shared" si="8"/>
        <v>2.131065089</v>
      </c>
      <c r="L42" s="28">
        <v>0.17</v>
      </c>
      <c r="M42" s="28">
        <f t="shared" si="9"/>
        <v>28.73</v>
      </c>
      <c r="N42" s="28">
        <f t="shared" si="10"/>
        <v>4.007410372</v>
      </c>
      <c r="O42" s="29">
        <v>0.13</v>
      </c>
      <c r="P42" s="29">
        <f t="shared" si="11"/>
        <v>21.97</v>
      </c>
      <c r="Q42" s="29">
        <f t="shared" si="12"/>
        <v>0.7173827947</v>
      </c>
      <c r="S42" s="35" t="s">
        <v>6</v>
      </c>
      <c r="T42" s="31">
        <f>SUM(Q37:Q63)</f>
        <v>75.0823509</v>
      </c>
      <c r="U42" s="14" t="str">
        <f>IF(T42=MIN(T38:T42 ),"ES PORTUGUÉS","NO ES PORTUGUÉS")</f>
        <v>NO ES PORTUGUÉS</v>
      </c>
    </row>
    <row r="43" ht="14.25" customHeight="1">
      <c r="A43" s="16" t="s">
        <v>68</v>
      </c>
      <c r="B43" s="16">
        <f t="shared" si="2"/>
        <v>1</v>
      </c>
      <c r="C43" s="25">
        <v>0.01</v>
      </c>
      <c r="D43" s="25">
        <f t="shared" si="3"/>
        <v>1.69</v>
      </c>
      <c r="E43" s="25">
        <f t="shared" si="4"/>
        <v>0.2817159763</v>
      </c>
      <c r="F43" s="26">
        <v>0.02</v>
      </c>
      <c r="G43" s="26">
        <f t="shared" si="5"/>
        <v>3.38</v>
      </c>
      <c r="H43" s="26">
        <f t="shared" si="6"/>
        <v>1.675857988</v>
      </c>
      <c r="I43" s="27">
        <v>0.01</v>
      </c>
      <c r="J43" s="27">
        <f t="shared" si="7"/>
        <v>1.69</v>
      </c>
      <c r="K43" s="27">
        <f t="shared" si="8"/>
        <v>0.2817159763</v>
      </c>
      <c r="L43" s="28">
        <v>0.02</v>
      </c>
      <c r="M43" s="28">
        <f t="shared" si="9"/>
        <v>3.38</v>
      </c>
      <c r="N43" s="28">
        <f t="shared" si="10"/>
        <v>1.675857988</v>
      </c>
      <c r="O43" s="29">
        <v>0.01</v>
      </c>
      <c r="P43" s="29">
        <f t="shared" si="11"/>
        <v>1.69</v>
      </c>
      <c r="Q43" s="29">
        <f t="shared" si="12"/>
        <v>0.2817159763</v>
      </c>
    </row>
    <row r="44" ht="14.25" customHeight="1">
      <c r="A44" s="16" t="s">
        <v>69</v>
      </c>
      <c r="B44" s="16">
        <f t="shared" si="2"/>
        <v>5</v>
      </c>
      <c r="C44" s="25">
        <v>0.01</v>
      </c>
      <c r="D44" s="25">
        <f t="shared" si="3"/>
        <v>1.69</v>
      </c>
      <c r="E44" s="25">
        <f t="shared" si="4"/>
        <v>6.482899408</v>
      </c>
      <c r="F44" s="26">
        <v>0.02</v>
      </c>
      <c r="G44" s="26">
        <f t="shared" si="5"/>
        <v>3.38</v>
      </c>
      <c r="H44" s="26">
        <f t="shared" si="6"/>
        <v>0.7764497041</v>
      </c>
      <c r="I44" s="27">
        <v>0.01</v>
      </c>
      <c r="J44" s="27">
        <f t="shared" si="7"/>
        <v>1.69</v>
      </c>
      <c r="K44" s="27">
        <f t="shared" si="8"/>
        <v>6.482899408</v>
      </c>
      <c r="L44" s="28">
        <v>0.03</v>
      </c>
      <c r="M44" s="28">
        <f t="shared" si="9"/>
        <v>5.07</v>
      </c>
      <c r="N44" s="28">
        <f t="shared" si="10"/>
        <v>0.000966469428</v>
      </c>
      <c r="O44" s="29">
        <v>0.01</v>
      </c>
      <c r="P44" s="29">
        <f t="shared" si="11"/>
        <v>1.69</v>
      </c>
      <c r="Q44" s="29">
        <f t="shared" si="12"/>
        <v>6.482899408</v>
      </c>
    </row>
    <row r="45" ht="14.25" customHeight="1">
      <c r="A45" s="16" t="s">
        <v>70</v>
      </c>
      <c r="B45" s="16">
        <f t="shared" si="2"/>
        <v>9</v>
      </c>
      <c r="C45" s="25">
        <v>0.01</v>
      </c>
      <c r="D45" s="25">
        <f t="shared" si="3"/>
        <v>1.69</v>
      </c>
      <c r="E45" s="25">
        <f t="shared" si="4"/>
        <v>31.61899408</v>
      </c>
      <c r="F45" s="26">
        <v>0.06</v>
      </c>
      <c r="G45" s="26">
        <f t="shared" si="5"/>
        <v>10.14</v>
      </c>
      <c r="H45" s="26">
        <f t="shared" si="6"/>
        <v>0.1281656805</v>
      </c>
      <c r="I45" s="27">
        <v>0.01</v>
      </c>
      <c r="J45" s="27">
        <f t="shared" si="7"/>
        <v>1.69</v>
      </c>
      <c r="K45" s="27">
        <f t="shared" si="8"/>
        <v>31.61899408</v>
      </c>
      <c r="L45" s="28">
        <v>0.05</v>
      </c>
      <c r="M45" s="28">
        <f t="shared" si="9"/>
        <v>8.45</v>
      </c>
      <c r="N45" s="28">
        <f t="shared" si="10"/>
        <v>0.03579881657</v>
      </c>
      <c r="O45" s="29">
        <v>0.01</v>
      </c>
      <c r="P45" s="29">
        <f t="shared" si="11"/>
        <v>1.69</v>
      </c>
      <c r="Q45" s="29">
        <f t="shared" si="12"/>
        <v>31.61899408</v>
      </c>
    </row>
    <row r="46" ht="14.25" customHeight="1">
      <c r="A46" s="16" t="s">
        <v>20</v>
      </c>
      <c r="B46" s="16">
        <f t="shared" si="2"/>
        <v>5</v>
      </c>
      <c r="C46" s="25">
        <v>0.06</v>
      </c>
      <c r="D46" s="25">
        <f t="shared" si="3"/>
        <v>10.14</v>
      </c>
      <c r="E46" s="25">
        <f t="shared" si="4"/>
        <v>2.605483235</v>
      </c>
      <c r="F46" s="26">
        <v>0.07</v>
      </c>
      <c r="G46" s="26">
        <f t="shared" si="5"/>
        <v>11.83</v>
      </c>
      <c r="H46" s="26">
        <f t="shared" si="6"/>
        <v>3.943271344</v>
      </c>
      <c r="I46" s="27">
        <v>0.08</v>
      </c>
      <c r="J46" s="27">
        <f t="shared" si="7"/>
        <v>13.52</v>
      </c>
      <c r="K46" s="27">
        <f t="shared" si="8"/>
        <v>5.369112426</v>
      </c>
      <c r="L46" s="28">
        <v>0.08</v>
      </c>
      <c r="M46" s="28">
        <f t="shared" si="9"/>
        <v>13.52</v>
      </c>
      <c r="N46" s="28">
        <f t="shared" si="10"/>
        <v>5.369112426</v>
      </c>
      <c r="O46" s="29">
        <v>0.06</v>
      </c>
      <c r="P46" s="29">
        <f t="shared" si="11"/>
        <v>10.14</v>
      </c>
      <c r="Q46" s="29">
        <f t="shared" si="12"/>
        <v>2.605483235</v>
      </c>
    </row>
    <row r="47" ht="14.25" customHeight="1">
      <c r="A47" s="16" t="s">
        <v>71</v>
      </c>
      <c r="B47" s="16">
        <f t="shared" si="2"/>
        <v>1</v>
      </c>
      <c r="C47" s="25">
        <v>0.0</v>
      </c>
      <c r="D47" s="25">
        <f t="shared" si="3"/>
        <v>0</v>
      </c>
      <c r="E47" s="25">
        <v>0.0</v>
      </c>
      <c r="F47" s="26">
        <v>0.0</v>
      </c>
      <c r="G47" s="26">
        <f t="shared" si="5"/>
        <v>0</v>
      </c>
      <c r="H47" s="26">
        <v>0.0</v>
      </c>
      <c r="I47" s="27">
        <v>0.01</v>
      </c>
      <c r="J47" s="27">
        <f t="shared" si="7"/>
        <v>1.69</v>
      </c>
      <c r="K47" s="27">
        <f t="shared" si="8"/>
        <v>0.2817159763</v>
      </c>
      <c r="L47" s="28">
        <v>0.0</v>
      </c>
      <c r="M47" s="28">
        <f t="shared" si="9"/>
        <v>0</v>
      </c>
      <c r="N47" s="28">
        <v>0.0</v>
      </c>
      <c r="O47" s="29">
        <v>0.0</v>
      </c>
      <c r="P47" s="29">
        <f t="shared" si="11"/>
        <v>0</v>
      </c>
      <c r="Q47" s="29">
        <v>0.0</v>
      </c>
    </row>
    <row r="48" ht="14.25" customHeight="1">
      <c r="A48" s="16" t="s">
        <v>72</v>
      </c>
      <c r="B48" s="16">
        <f t="shared" si="2"/>
        <v>1</v>
      </c>
      <c r="C48" s="25">
        <v>0.0</v>
      </c>
      <c r="D48" s="25">
        <f t="shared" si="3"/>
        <v>0</v>
      </c>
      <c r="E48" s="25">
        <v>0.0</v>
      </c>
      <c r="F48" s="26">
        <v>0.01</v>
      </c>
      <c r="G48" s="26">
        <f t="shared" si="5"/>
        <v>1.69</v>
      </c>
      <c r="H48" s="26">
        <f t="shared" ref="H48:H53" si="13">(B48-G48)^2/G48</f>
        <v>0.2817159763</v>
      </c>
      <c r="I48" s="27">
        <v>0.0</v>
      </c>
      <c r="J48" s="27">
        <f t="shared" si="7"/>
        <v>0</v>
      </c>
      <c r="K48" s="27">
        <v>0.0</v>
      </c>
      <c r="L48" s="28">
        <v>0.01</v>
      </c>
      <c r="M48" s="28">
        <f t="shared" si="9"/>
        <v>1.69</v>
      </c>
      <c r="N48" s="28">
        <f t="shared" ref="N48:N53" si="14">(B48-M48)^2/M48</f>
        <v>0.2817159763</v>
      </c>
      <c r="O48" s="29">
        <v>0.0</v>
      </c>
      <c r="P48" s="29">
        <f t="shared" si="11"/>
        <v>0</v>
      </c>
      <c r="Q48" s="29">
        <v>0.0</v>
      </c>
    </row>
    <row r="49" ht="14.25" customHeight="1">
      <c r="A49" s="16" t="s">
        <v>73</v>
      </c>
      <c r="B49" s="16">
        <f t="shared" si="2"/>
        <v>7</v>
      </c>
      <c r="C49" s="25">
        <v>0.05</v>
      </c>
      <c r="D49" s="25">
        <f t="shared" si="3"/>
        <v>8.45</v>
      </c>
      <c r="E49" s="25">
        <f t="shared" ref="E49:E59" si="15">(B49-D49)^2/D49</f>
        <v>0.248816568</v>
      </c>
      <c r="F49" s="26">
        <v>0.04</v>
      </c>
      <c r="G49" s="26">
        <f t="shared" si="5"/>
        <v>6.76</v>
      </c>
      <c r="H49" s="26">
        <f t="shared" si="13"/>
        <v>0.008520710059</v>
      </c>
      <c r="I49" s="27">
        <v>0.05</v>
      </c>
      <c r="J49" s="27">
        <f t="shared" si="7"/>
        <v>8.45</v>
      </c>
      <c r="K49" s="27">
        <f t="shared" ref="K49:K59" si="16">(B49-J49)^2/J49</f>
        <v>0.248816568</v>
      </c>
      <c r="L49" s="28">
        <v>0.03</v>
      </c>
      <c r="M49" s="28">
        <f t="shared" si="9"/>
        <v>5.07</v>
      </c>
      <c r="N49" s="28">
        <f t="shared" si="14"/>
        <v>0.7346942801</v>
      </c>
      <c r="O49" s="29">
        <v>0.03</v>
      </c>
      <c r="P49" s="29">
        <f t="shared" si="11"/>
        <v>5.07</v>
      </c>
      <c r="Q49" s="29">
        <f t="shared" ref="Q49:Q59" si="17">(B49-P49)^2/P49</f>
        <v>0.7346942801</v>
      </c>
    </row>
    <row r="50" ht="14.25" customHeight="1">
      <c r="A50" s="16" t="s">
        <v>74</v>
      </c>
      <c r="B50" s="16">
        <f t="shared" si="2"/>
        <v>1</v>
      </c>
      <c r="C50" s="25">
        <v>0.03</v>
      </c>
      <c r="D50" s="25">
        <f t="shared" si="3"/>
        <v>5.07</v>
      </c>
      <c r="E50" s="25">
        <f t="shared" si="15"/>
        <v>3.267238659</v>
      </c>
      <c r="F50" s="26">
        <v>0.02</v>
      </c>
      <c r="G50" s="26">
        <f t="shared" si="5"/>
        <v>3.38</v>
      </c>
      <c r="H50" s="26">
        <f t="shared" si="13"/>
        <v>1.675857988</v>
      </c>
      <c r="I50" s="27">
        <v>0.03</v>
      </c>
      <c r="J50" s="27">
        <f t="shared" si="7"/>
        <v>5.07</v>
      </c>
      <c r="K50" s="27">
        <f t="shared" si="16"/>
        <v>3.267238659</v>
      </c>
      <c r="L50" s="28">
        <v>0.03</v>
      </c>
      <c r="M50" s="28">
        <f t="shared" si="9"/>
        <v>5.07</v>
      </c>
      <c r="N50" s="28">
        <f t="shared" si="14"/>
        <v>3.267238659</v>
      </c>
      <c r="O50" s="29">
        <v>0.05</v>
      </c>
      <c r="P50" s="29">
        <f t="shared" si="11"/>
        <v>8.45</v>
      </c>
      <c r="Q50" s="29">
        <f t="shared" si="17"/>
        <v>6.568343195</v>
      </c>
    </row>
    <row r="51" ht="14.25" customHeight="1">
      <c r="A51" s="16" t="s">
        <v>75</v>
      </c>
      <c r="B51" s="16">
        <f t="shared" si="2"/>
        <v>11</v>
      </c>
      <c r="C51" s="25">
        <v>0.07</v>
      </c>
      <c r="D51" s="25">
        <f t="shared" si="3"/>
        <v>11.83</v>
      </c>
      <c r="E51" s="25">
        <f t="shared" si="15"/>
        <v>0.05823330516</v>
      </c>
      <c r="F51" s="26">
        <v>0.07</v>
      </c>
      <c r="G51" s="26">
        <f t="shared" si="5"/>
        <v>11.83</v>
      </c>
      <c r="H51" s="26">
        <f t="shared" si="13"/>
        <v>0.05823330516</v>
      </c>
      <c r="I51" s="27">
        <v>0.07</v>
      </c>
      <c r="J51" s="27">
        <f t="shared" si="7"/>
        <v>11.83</v>
      </c>
      <c r="K51" s="27">
        <f t="shared" si="16"/>
        <v>0.05823330516</v>
      </c>
      <c r="L51" s="28">
        <v>0.1</v>
      </c>
      <c r="M51" s="28">
        <f t="shared" si="9"/>
        <v>16.9</v>
      </c>
      <c r="N51" s="28">
        <f t="shared" si="14"/>
        <v>2.059763314</v>
      </c>
      <c r="O51" s="29">
        <v>0.05</v>
      </c>
      <c r="P51" s="29">
        <f t="shared" si="11"/>
        <v>8.45</v>
      </c>
      <c r="Q51" s="29">
        <f t="shared" si="17"/>
        <v>0.7695266272</v>
      </c>
    </row>
    <row r="52" ht="14.25" customHeight="1">
      <c r="A52" s="16" t="s">
        <v>22</v>
      </c>
      <c r="B52" s="16">
        <f t="shared" si="2"/>
        <v>25</v>
      </c>
      <c r="C52" s="25">
        <v>0.09</v>
      </c>
      <c r="D52" s="25">
        <f t="shared" si="3"/>
        <v>15.21</v>
      </c>
      <c r="E52" s="25">
        <f t="shared" si="15"/>
        <v>6.301387245</v>
      </c>
      <c r="F52" s="26">
        <v>0.08</v>
      </c>
      <c r="G52" s="26">
        <f t="shared" si="5"/>
        <v>13.52</v>
      </c>
      <c r="H52" s="26">
        <f t="shared" si="13"/>
        <v>9.747810651</v>
      </c>
      <c r="I52" s="27">
        <v>0.05</v>
      </c>
      <c r="J52" s="27">
        <f t="shared" si="7"/>
        <v>8.45</v>
      </c>
      <c r="K52" s="27">
        <f t="shared" si="16"/>
        <v>32.41449704</v>
      </c>
      <c r="L52" s="28">
        <v>0.03</v>
      </c>
      <c r="M52" s="28">
        <f t="shared" si="9"/>
        <v>5.07</v>
      </c>
      <c r="N52" s="28">
        <f t="shared" si="14"/>
        <v>78.34416174</v>
      </c>
      <c r="O52" s="29">
        <v>0.11</v>
      </c>
      <c r="P52" s="29">
        <f t="shared" si="11"/>
        <v>18.59</v>
      </c>
      <c r="Q52" s="29">
        <f t="shared" si="17"/>
        <v>2.210225928</v>
      </c>
    </row>
    <row r="53" ht="14.25" customHeight="1">
      <c r="A53" s="16" t="s">
        <v>76</v>
      </c>
      <c r="B53" s="16">
        <f t="shared" si="2"/>
        <v>1</v>
      </c>
      <c r="C53" s="25">
        <v>0.03</v>
      </c>
      <c r="D53" s="25">
        <f t="shared" si="3"/>
        <v>5.07</v>
      </c>
      <c r="E53" s="25">
        <f t="shared" si="15"/>
        <v>3.267238659</v>
      </c>
      <c r="F53" s="26">
        <v>0.02</v>
      </c>
      <c r="G53" s="26">
        <f t="shared" si="5"/>
        <v>3.38</v>
      </c>
      <c r="H53" s="26">
        <f t="shared" si="13"/>
        <v>1.675857988</v>
      </c>
      <c r="I53" s="27">
        <v>0.03</v>
      </c>
      <c r="J53" s="27">
        <f t="shared" si="7"/>
        <v>5.07</v>
      </c>
      <c r="K53" s="27">
        <f t="shared" si="16"/>
        <v>3.267238659</v>
      </c>
      <c r="L53" s="28">
        <v>0.01</v>
      </c>
      <c r="M53" s="28">
        <f t="shared" si="9"/>
        <v>1.69</v>
      </c>
      <c r="N53" s="28">
        <f t="shared" si="14"/>
        <v>0.2817159763</v>
      </c>
      <c r="O53" s="29">
        <v>0.03</v>
      </c>
      <c r="P53" s="29">
        <f t="shared" si="11"/>
        <v>5.07</v>
      </c>
      <c r="Q53" s="29">
        <f t="shared" si="17"/>
        <v>3.267238659</v>
      </c>
    </row>
    <row r="54" ht="14.25" customHeight="1">
      <c r="A54" s="16" t="s">
        <v>77</v>
      </c>
      <c r="B54" s="16">
        <f t="shared" si="2"/>
        <v>0</v>
      </c>
      <c r="C54" s="25">
        <v>0.01</v>
      </c>
      <c r="D54" s="25">
        <f t="shared" si="3"/>
        <v>1.69</v>
      </c>
      <c r="E54" s="25">
        <f t="shared" si="15"/>
        <v>1.69</v>
      </c>
      <c r="F54" s="26">
        <v>0.0</v>
      </c>
      <c r="G54" s="26">
        <f t="shared" si="5"/>
        <v>0</v>
      </c>
      <c r="H54" s="26">
        <v>0.0</v>
      </c>
      <c r="I54" s="27">
        <v>0.01</v>
      </c>
      <c r="J54" s="27">
        <f t="shared" si="7"/>
        <v>1.69</v>
      </c>
      <c r="K54" s="27">
        <f t="shared" si="16"/>
        <v>1.69</v>
      </c>
      <c r="L54" s="36">
        <v>0.0</v>
      </c>
      <c r="M54" s="28">
        <f t="shared" si="9"/>
        <v>0</v>
      </c>
      <c r="N54" s="28">
        <v>0.0</v>
      </c>
      <c r="O54" s="29">
        <v>0.01</v>
      </c>
      <c r="P54" s="29">
        <f t="shared" si="11"/>
        <v>1.69</v>
      </c>
      <c r="Q54" s="29">
        <f t="shared" si="17"/>
        <v>1.69</v>
      </c>
    </row>
    <row r="55" ht="14.25" customHeight="1">
      <c r="A55" s="16" t="s">
        <v>78</v>
      </c>
      <c r="B55" s="16">
        <f t="shared" si="2"/>
        <v>10</v>
      </c>
      <c r="C55" s="25">
        <v>0.07</v>
      </c>
      <c r="D55" s="25">
        <f t="shared" si="3"/>
        <v>11.83</v>
      </c>
      <c r="E55" s="25">
        <f t="shared" si="15"/>
        <v>0.2830853762</v>
      </c>
      <c r="F55" s="26">
        <v>0.06</v>
      </c>
      <c r="G55" s="26">
        <f t="shared" si="5"/>
        <v>10.14</v>
      </c>
      <c r="H55" s="26">
        <f t="shared" ref="H55:H60" si="18">(B55-G55)^2/G55</f>
        <v>0.001932938856</v>
      </c>
      <c r="I55" s="27">
        <v>0.07</v>
      </c>
      <c r="J55" s="27">
        <f t="shared" si="7"/>
        <v>11.83</v>
      </c>
      <c r="K55" s="27">
        <f t="shared" si="16"/>
        <v>0.2830853762</v>
      </c>
      <c r="L55" s="28">
        <v>0.07</v>
      </c>
      <c r="M55" s="28">
        <f t="shared" si="9"/>
        <v>11.83</v>
      </c>
      <c r="N55" s="28">
        <f t="shared" ref="N55:N60" si="19">(B55-M55)^2/M55</f>
        <v>0.2830853762</v>
      </c>
      <c r="O55" s="29">
        <v>0.07</v>
      </c>
      <c r="P55" s="29">
        <f t="shared" si="11"/>
        <v>11.83</v>
      </c>
      <c r="Q55" s="29">
        <f t="shared" si="17"/>
        <v>0.2830853762</v>
      </c>
    </row>
    <row r="56" ht="14.25" customHeight="1">
      <c r="A56" s="16" t="s">
        <v>79</v>
      </c>
      <c r="B56" s="16">
        <f t="shared" si="2"/>
        <v>6</v>
      </c>
      <c r="C56" s="25">
        <v>0.08</v>
      </c>
      <c r="D56" s="25">
        <f t="shared" si="3"/>
        <v>13.52</v>
      </c>
      <c r="E56" s="25">
        <f t="shared" si="15"/>
        <v>4.182721893</v>
      </c>
      <c r="F56" s="26">
        <v>0.06</v>
      </c>
      <c r="G56" s="26">
        <f t="shared" si="5"/>
        <v>10.14</v>
      </c>
      <c r="H56" s="26">
        <f t="shared" si="18"/>
        <v>1.690295858</v>
      </c>
      <c r="I56" s="27">
        <v>0.08</v>
      </c>
      <c r="J56" s="27">
        <f t="shared" si="7"/>
        <v>13.52</v>
      </c>
      <c r="K56" s="27">
        <f t="shared" si="16"/>
        <v>4.182721893</v>
      </c>
      <c r="L56" s="28">
        <v>0.07</v>
      </c>
      <c r="M56" s="28">
        <f t="shared" si="9"/>
        <v>11.83</v>
      </c>
      <c r="N56" s="28">
        <f t="shared" si="19"/>
        <v>2.873110735</v>
      </c>
      <c r="O56" s="29">
        <v>0.08</v>
      </c>
      <c r="P56" s="29">
        <f t="shared" si="11"/>
        <v>13.52</v>
      </c>
      <c r="Q56" s="29">
        <f t="shared" si="17"/>
        <v>4.182721893</v>
      </c>
    </row>
    <row r="57" ht="14.25" customHeight="1">
      <c r="A57" s="16" t="s">
        <v>80</v>
      </c>
      <c r="B57" s="16">
        <f t="shared" si="2"/>
        <v>7</v>
      </c>
      <c r="C57" s="25">
        <v>0.05</v>
      </c>
      <c r="D57" s="25">
        <f t="shared" si="3"/>
        <v>8.45</v>
      </c>
      <c r="E57" s="25">
        <f t="shared" si="15"/>
        <v>0.248816568</v>
      </c>
      <c r="F57" s="26">
        <v>0.09</v>
      </c>
      <c r="G57" s="26">
        <f t="shared" si="5"/>
        <v>15.21</v>
      </c>
      <c r="H57" s="26">
        <f t="shared" si="18"/>
        <v>4.43156476</v>
      </c>
      <c r="I57" s="27">
        <v>0.07</v>
      </c>
      <c r="J57" s="27">
        <f t="shared" si="7"/>
        <v>11.83</v>
      </c>
      <c r="K57" s="27">
        <f t="shared" si="16"/>
        <v>1.972011834</v>
      </c>
      <c r="L57" s="28">
        <v>0.06</v>
      </c>
      <c r="M57" s="28">
        <f t="shared" si="9"/>
        <v>10.14</v>
      </c>
      <c r="N57" s="28">
        <f t="shared" si="19"/>
        <v>0.97234714</v>
      </c>
      <c r="O57" s="29">
        <v>0.05</v>
      </c>
      <c r="P57" s="29">
        <f t="shared" si="11"/>
        <v>8.45</v>
      </c>
      <c r="Q57" s="29">
        <f t="shared" si="17"/>
        <v>0.248816568</v>
      </c>
    </row>
    <row r="58" ht="14.25" customHeight="1">
      <c r="A58" s="16" t="s">
        <v>24</v>
      </c>
      <c r="B58" s="16">
        <f t="shared" si="2"/>
        <v>8</v>
      </c>
      <c r="C58" s="25">
        <v>0.04</v>
      </c>
      <c r="D58" s="25">
        <f t="shared" si="3"/>
        <v>6.76</v>
      </c>
      <c r="E58" s="25">
        <f t="shared" si="15"/>
        <v>0.2274556213</v>
      </c>
      <c r="F58" s="26">
        <v>0.03</v>
      </c>
      <c r="G58" s="26">
        <f t="shared" si="5"/>
        <v>5.07</v>
      </c>
      <c r="H58" s="26">
        <f t="shared" si="18"/>
        <v>1.693274162</v>
      </c>
      <c r="I58" s="27">
        <v>0.06</v>
      </c>
      <c r="J58" s="27">
        <f t="shared" si="7"/>
        <v>10.14</v>
      </c>
      <c r="K58" s="27">
        <f t="shared" si="16"/>
        <v>0.4516370809</v>
      </c>
      <c r="L58" s="28">
        <v>0.04</v>
      </c>
      <c r="M58" s="28">
        <f t="shared" si="9"/>
        <v>6.76</v>
      </c>
      <c r="N58" s="28">
        <f t="shared" si="19"/>
        <v>0.2274556213</v>
      </c>
      <c r="O58" s="29">
        <v>0.05</v>
      </c>
      <c r="P58" s="29">
        <f t="shared" si="11"/>
        <v>8.45</v>
      </c>
      <c r="Q58" s="29">
        <f t="shared" si="17"/>
        <v>0.02396449704</v>
      </c>
    </row>
    <row r="59" ht="14.25" customHeight="1">
      <c r="A59" s="16" t="s">
        <v>81</v>
      </c>
      <c r="B59" s="16">
        <f t="shared" si="2"/>
        <v>1</v>
      </c>
      <c r="C59" s="25">
        <v>0.01</v>
      </c>
      <c r="D59" s="25">
        <f t="shared" si="3"/>
        <v>1.69</v>
      </c>
      <c r="E59" s="25">
        <f t="shared" si="15"/>
        <v>0.2817159763</v>
      </c>
      <c r="F59" s="26">
        <v>0.01</v>
      </c>
      <c r="G59" s="26">
        <f t="shared" si="5"/>
        <v>1.69</v>
      </c>
      <c r="H59" s="26">
        <f t="shared" si="18"/>
        <v>0.2817159763</v>
      </c>
      <c r="I59" s="27">
        <v>0.02</v>
      </c>
      <c r="J59" s="27">
        <f t="shared" si="7"/>
        <v>3.38</v>
      </c>
      <c r="K59" s="27">
        <f t="shared" si="16"/>
        <v>1.675857988</v>
      </c>
      <c r="L59" s="28">
        <v>0.01</v>
      </c>
      <c r="M59" s="28">
        <f t="shared" si="9"/>
        <v>1.69</v>
      </c>
      <c r="N59" s="28">
        <f t="shared" si="19"/>
        <v>0.2817159763</v>
      </c>
      <c r="O59" s="29">
        <v>0.02</v>
      </c>
      <c r="P59" s="29">
        <f t="shared" si="11"/>
        <v>3.38</v>
      </c>
      <c r="Q59" s="29">
        <f t="shared" si="17"/>
        <v>1.675857988</v>
      </c>
    </row>
    <row r="60" ht="14.25" customHeight="1">
      <c r="A60" s="16" t="s">
        <v>82</v>
      </c>
      <c r="B60" s="16">
        <f t="shared" si="2"/>
        <v>8</v>
      </c>
      <c r="C60" s="25">
        <v>0.0</v>
      </c>
      <c r="D60" s="25">
        <f t="shared" si="3"/>
        <v>0</v>
      </c>
      <c r="E60" s="25">
        <v>0.0</v>
      </c>
      <c r="F60" s="26">
        <v>0.02</v>
      </c>
      <c r="G60" s="26">
        <f t="shared" si="5"/>
        <v>3.38</v>
      </c>
      <c r="H60" s="26">
        <f t="shared" si="18"/>
        <v>6.314911243</v>
      </c>
      <c r="I60" s="27">
        <v>0.0</v>
      </c>
      <c r="J60" s="27">
        <f t="shared" si="7"/>
        <v>0</v>
      </c>
      <c r="K60" s="27">
        <v>0.0</v>
      </c>
      <c r="L60" s="28">
        <v>0.02</v>
      </c>
      <c r="M60" s="28">
        <f t="shared" si="9"/>
        <v>3.38</v>
      </c>
      <c r="N60" s="28">
        <f t="shared" si="19"/>
        <v>6.314911243</v>
      </c>
      <c r="O60" s="29">
        <v>0.0</v>
      </c>
      <c r="P60" s="29">
        <f t="shared" si="11"/>
        <v>0</v>
      </c>
      <c r="Q60" s="29">
        <v>0.0</v>
      </c>
    </row>
    <row r="61" ht="14.25" customHeight="1">
      <c r="A61" s="16" t="s">
        <v>83</v>
      </c>
      <c r="B61" s="16">
        <f t="shared" si="2"/>
        <v>0</v>
      </c>
      <c r="C61" s="25">
        <v>0.0</v>
      </c>
      <c r="D61" s="25">
        <f t="shared" si="3"/>
        <v>0</v>
      </c>
      <c r="E61" s="25">
        <v>0.0</v>
      </c>
      <c r="F61" s="26">
        <v>0.0</v>
      </c>
      <c r="G61" s="26">
        <f t="shared" si="5"/>
        <v>0</v>
      </c>
      <c r="H61" s="26">
        <v>0.0</v>
      </c>
      <c r="I61" s="27">
        <v>0.0</v>
      </c>
      <c r="J61" s="27">
        <f t="shared" si="7"/>
        <v>0</v>
      </c>
      <c r="K61" s="27">
        <v>0.0</v>
      </c>
      <c r="L61" s="28">
        <v>0.0</v>
      </c>
      <c r="M61" s="28">
        <f t="shared" si="9"/>
        <v>0</v>
      </c>
      <c r="N61" s="28">
        <v>0.0</v>
      </c>
      <c r="O61" s="29">
        <v>0.0</v>
      </c>
      <c r="P61" s="29">
        <f t="shared" si="11"/>
        <v>0</v>
      </c>
      <c r="Q61" s="29">
        <v>0.0</v>
      </c>
    </row>
    <row r="62" ht="14.25" customHeight="1">
      <c r="A62" s="16" t="s">
        <v>39</v>
      </c>
      <c r="B62" s="16">
        <f t="shared" si="2"/>
        <v>8</v>
      </c>
      <c r="C62" s="25">
        <v>0.01</v>
      </c>
      <c r="D62" s="25">
        <f t="shared" si="3"/>
        <v>1.69</v>
      </c>
      <c r="E62" s="25">
        <f t="shared" ref="E62:E63" si="20">(B62-D62)^2/D62</f>
        <v>23.55982249</v>
      </c>
      <c r="F62" s="26">
        <v>0.02</v>
      </c>
      <c r="G62" s="26">
        <f t="shared" si="5"/>
        <v>3.38</v>
      </c>
      <c r="H62" s="26">
        <f>(B62-G62)^2/G62</f>
        <v>6.314911243</v>
      </c>
      <c r="I62" s="27">
        <v>0.0</v>
      </c>
      <c r="J62" s="27">
        <f t="shared" si="7"/>
        <v>0</v>
      </c>
      <c r="K62" s="27">
        <v>0.0</v>
      </c>
      <c r="L62" s="28">
        <v>0.0</v>
      </c>
      <c r="M62" s="28">
        <f t="shared" si="9"/>
        <v>0</v>
      </c>
      <c r="N62" s="28">
        <v>0.0</v>
      </c>
      <c r="O62" s="29">
        <v>0.0</v>
      </c>
      <c r="P62" s="29">
        <f t="shared" si="11"/>
        <v>0</v>
      </c>
      <c r="Q62" s="29">
        <v>0.0</v>
      </c>
    </row>
    <row r="63" ht="14.25" customHeight="1">
      <c r="A63" s="16" t="s">
        <v>84</v>
      </c>
      <c r="B63" s="16">
        <f t="shared" si="2"/>
        <v>0</v>
      </c>
      <c r="C63" s="25">
        <v>0.01</v>
      </c>
      <c r="D63" s="25">
        <f t="shared" si="3"/>
        <v>1.69</v>
      </c>
      <c r="E63" s="25">
        <f t="shared" si="20"/>
        <v>1.69</v>
      </c>
      <c r="F63" s="26">
        <v>0.0</v>
      </c>
      <c r="G63" s="26">
        <f t="shared" si="5"/>
        <v>0</v>
      </c>
      <c r="H63" s="26">
        <v>0.0</v>
      </c>
      <c r="I63" s="27">
        <v>0.03</v>
      </c>
      <c r="J63" s="27">
        <f t="shared" si="7"/>
        <v>5.07</v>
      </c>
      <c r="K63" s="27">
        <f>(B63-J63)^2/J63</f>
        <v>5.07</v>
      </c>
      <c r="L63" s="28">
        <v>0.01</v>
      </c>
      <c r="M63" s="28">
        <f t="shared" si="9"/>
        <v>1.69</v>
      </c>
      <c r="N63" s="28">
        <f>(B63-M63)^2/M63</f>
        <v>1.69</v>
      </c>
      <c r="O63" s="29">
        <v>0.0</v>
      </c>
      <c r="P63" s="29">
        <f t="shared" si="11"/>
        <v>0</v>
      </c>
      <c r="Q63" s="29">
        <v>0.0</v>
      </c>
    </row>
    <row r="64" ht="14.25" customHeight="1">
      <c r="D64" s="40" t="s">
        <v>92</v>
      </c>
      <c r="E64" s="38">
        <f>SUM(E38:E63)</f>
        <v>97.53215257</v>
      </c>
      <c r="F64" s="39"/>
      <c r="G64" s="40" t="s">
        <v>86</v>
      </c>
      <c r="H64" s="39">
        <f>SUM(H37:H63)</f>
        <v>45.12834175</v>
      </c>
      <c r="I64" s="39"/>
      <c r="J64" s="40" t="s">
        <v>87</v>
      </c>
      <c r="K64" s="39">
        <f>SUM(K37:K63)</f>
        <v>104.4574528</v>
      </c>
      <c r="L64" s="38"/>
      <c r="M64" s="40" t="s">
        <v>88</v>
      </c>
      <c r="N64" s="39">
        <f>SUM(N37:N63)</f>
        <v>109.5370074</v>
      </c>
      <c r="O64" s="39"/>
      <c r="P64" s="40" t="s">
        <v>89</v>
      </c>
      <c r="Q64" s="39">
        <f>SUM(Q37:Q63)</f>
        <v>75.0823509</v>
      </c>
    </row>
    <row r="65" ht="33.75" customHeight="1"/>
    <row r="66" ht="14.25" customHeight="1"/>
    <row r="67" ht="14.25" customHeight="1"/>
    <row r="68" ht="24.75" customHeight="1">
      <c r="B68" s="41"/>
    </row>
    <row r="69" ht="14.25" customHeight="1"/>
    <row r="70" ht="14.25" customHeight="1"/>
    <row r="71" ht="30.0"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K1"/>
    <mergeCell ref="A2:C2"/>
    <mergeCell ref="A7:I8"/>
    <mergeCell ref="B68:H6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8.5"/>
    <col customWidth="1" min="3" max="3" width="12.38"/>
    <col customWidth="1" min="4" max="5" width="9.38"/>
    <col customWidth="1" min="6" max="6" width="10.75"/>
    <col customWidth="1" min="7" max="8" width="9.38"/>
    <col customWidth="1" min="9" max="9" width="10.75"/>
    <col customWidth="1" min="10" max="11" width="9.38"/>
    <col customWidth="1" min="12" max="12" width="11.25"/>
    <col customWidth="1" min="13" max="14" width="9.38"/>
    <col customWidth="1" min="15" max="17" width="10.88"/>
    <col customWidth="1" min="18" max="26" width="9.38"/>
  </cols>
  <sheetData>
    <row r="1" ht="14.25" customHeight="1">
      <c r="A1" s="1" t="s">
        <v>0</v>
      </c>
      <c r="B1" s="2"/>
      <c r="C1" s="2"/>
      <c r="D1" s="2"/>
      <c r="E1" s="2"/>
      <c r="F1" s="2"/>
      <c r="G1" s="2"/>
      <c r="H1" s="2"/>
      <c r="I1" s="2"/>
      <c r="J1" s="2"/>
      <c r="K1" s="3"/>
    </row>
    <row r="2" ht="14.25" customHeight="1">
      <c r="A2" s="4" t="s">
        <v>1</v>
      </c>
      <c r="D2" s="5" t="s">
        <v>2</v>
      </c>
      <c r="E2" s="6" t="s">
        <v>3</v>
      </c>
      <c r="F2" s="7" t="s">
        <v>4</v>
      </c>
      <c r="G2" s="8" t="s">
        <v>5</v>
      </c>
      <c r="H2" s="9" t="s">
        <v>6</v>
      </c>
    </row>
    <row r="3" ht="14.25" customHeight="1"/>
    <row r="4" ht="14.25" customHeight="1">
      <c r="A4" s="10"/>
      <c r="B4" s="10"/>
      <c r="C4" s="10"/>
    </row>
    <row r="5" ht="14.25" customHeight="1"/>
    <row r="6" ht="42.75" customHeight="1">
      <c r="A6" s="11" t="s">
        <v>7</v>
      </c>
      <c r="B6" s="12" t="s">
        <v>93</v>
      </c>
      <c r="C6" s="10"/>
      <c r="D6" s="10"/>
      <c r="E6" s="10"/>
      <c r="F6" s="10"/>
      <c r="G6" s="10"/>
      <c r="H6" s="10"/>
      <c r="I6" s="10"/>
      <c r="J6" s="10"/>
      <c r="K6" s="10"/>
    </row>
    <row r="7" ht="14.25" customHeight="1">
      <c r="A7" s="13" t="s">
        <v>94</v>
      </c>
      <c r="J7" s="10"/>
      <c r="K7" s="10"/>
    </row>
    <row r="8" ht="14.25" customHeight="1">
      <c r="J8" s="10"/>
      <c r="K8" s="10"/>
    </row>
    <row r="9" ht="14.25" customHeight="1">
      <c r="A9" s="14" t="s">
        <v>10</v>
      </c>
      <c r="B9" s="14" t="s">
        <v>11</v>
      </c>
      <c r="C9" s="14" t="str">
        <f>UPPER(A7)</f>
        <v>QUE FAITES-VOUS À LA FIN D'UN CHAPITRE ? FERMEZ-VOUS LE LIVRE ET NE LE RELISEZ PLUS JAMAIS ? OÙ ALLEZ-VOUS LORSQUE VOTRE HISTOIRE EST TERMINÉE ? VOUS POUVEZ ÊTRE QUI VOUS ÉTIEZ OU QUI VOUS DEVIENDREZ. SI TOUT VA MAL CHÉRIE, ATTENDS.</v>
      </c>
    </row>
    <row r="10" ht="14.25" customHeight="1">
      <c r="A10" s="14" t="s">
        <v>12</v>
      </c>
      <c r="C10" s="14" t="str">
        <f>SUBSTITUTE(C9,",","")</f>
        <v>QUE FAITES-VOUS À LA FIN D'UN CHAPITRE ? FERMEZ-VOUS LE LIVRE ET NE LE RELISEZ PLUS JAMAIS ? OÙ ALLEZ-VOUS LORSQUE VOTRE HISTOIRE EST TERMINÉE ? VOUS POUVEZ ÊTRE QUI VOUS ÉTIEZ OU QUI VOUS DEVIENDREZ. SI TOUT VA MAL CHÉRIE ATTENDS.</v>
      </c>
    </row>
    <row r="11" ht="14.25" customHeight="1">
      <c r="A11" s="14" t="s">
        <v>13</v>
      </c>
      <c r="C11" s="14" t="str">
        <f>SUBSTITUTE(C10,".","")</f>
        <v>QUE FAITES-VOUS À LA FIN D'UN CHAPITRE ? FERMEZ-VOUS LE LIVRE ET NE LE RELISEZ PLUS JAMAIS ? OÙ ALLEZ-VOUS LORSQUE VOTRE HISTOIRE EST TERMINÉE ? VOUS POUVEZ ÊTRE QUI VOUS ÉTIEZ OU QUI VOUS DEVIENDREZ SI TOUT VA MAL CHÉRIE ATTENDS</v>
      </c>
    </row>
    <row r="12" ht="14.25" customHeight="1">
      <c r="A12" s="14" t="s">
        <v>14</v>
      </c>
      <c r="C12" s="14" t="str">
        <f>SUBSTITUTE(C11," ","")</f>
        <v>QUEFAITES-VOUSÀLAFIND'UNCHAPITRE?FERMEZ-VOUSLELIVREETNELERELISEZPLUSJAMAIS?OÙALLEZ-VOUSLORSQUEVOTREHISTOIREESTTERMINÉE?VOUSPOUVEZÊTREQUIVOUSÉTIEZOUQUIVOUSDEVIENDREZSITOUTVAMALCHÉRIEATTENDS</v>
      </c>
    </row>
    <row r="13" ht="14.25" customHeight="1">
      <c r="A13" s="14" t="s">
        <v>15</v>
      </c>
      <c r="B13" s="14" t="s">
        <v>16</v>
      </c>
      <c r="C13" s="14" t="str">
        <f t="shared" ref="C13:C35" si="1">SUBSTITUTE(C12,A13,B13)</f>
        <v>QUEFAITES-VOUSÀLAFIND'UNCHAPITRE?FERMEZ-VOUSLELIVREETNELERELISEZPLUSJAMAIS?OÙALLEZ-VOUSLORSQUEVOTREHISTOIREESTTERMINÉE?VOUSPOUVEZÊTREQUIVOUSÉTIEZOUQUIVOUSDEVIENDREZSITOUTVAMALCHÉRIEATTENDS</v>
      </c>
      <c r="I13" s="15"/>
    </row>
    <row r="14" ht="14.25" customHeight="1">
      <c r="A14" s="14" t="s">
        <v>17</v>
      </c>
      <c r="B14" s="14" t="s">
        <v>18</v>
      </c>
      <c r="C14" s="14" t="str">
        <f t="shared" si="1"/>
        <v>QUEFAITES-VOUSÀLAFIND'UNCHAPITRE?FERMEZ-VOUSLELIVREETNELERELISEZPLUSJAMAIS?OÙALLEZ-VOUSLORSQUEVOTREHISTOIREESTTERMINEE?VOUSPOUVEZÊTREQUIVOUSETIEZOUQUIVOUSDEVIENDREZSITOUTVAMALCHERIEATTENDS</v>
      </c>
    </row>
    <row r="15" ht="14.25" customHeight="1">
      <c r="A15" s="14" t="s">
        <v>19</v>
      </c>
      <c r="B15" s="14" t="s">
        <v>20</v>
      </c>
      <c r="C15" s="14" t="str">
        <f t="shared" si="1"/>
        <v>QUEFAITES-VOUSÀLAFIND'UNCHAPITRE?FERMEZ-VOUSLELIVREETNELERELISEZPLUSJAMAIS?OÙALLEZ-VOUSLORSQUEVOTREHISTOIREESTTERMINEE?VOUSPOUVEZÊTREQUIVOUSETIEZOUQUIVOUSDEVIENDREZSITOUTVAMALCHERIEATTENDS</v>
      </c>
    </row>
    <row r="16" ht="14.25" customHeight="1">
      <c r="A16" s="14" t="s">
        <v>21</v>
      </c>
      <c r="B16" s="14" t="s">
        <v>22</v>
      </c>
      <c r="C16" s="14" t="str">
        <f t="shared" si="1"/>
        <v>QUEFAITES-VOUSÀLAFIND'UNCHAPITRE?FERMEZ-VOUSLELIVREETNELERELISEZPLUSJAMAIS?OÙALLEZ-VOUSLORSQUEVOTREHISTOIREESTTERMINEE?VOUSPOUVEZÊTREQUIVOUSETIEZOUQUIVOUSDEVIENDREZSITOUTVAMALCHERIEATTENDS</v>
      </c>
    </row>
    <row r="17" ht="14.25" customHeight="1">
      <c r="A17" s="14" t="s">
        <v>23</v>
      </c>
      <c r="B17" s="14" t="s">
        <v>24</v>
      </c>
      <c r="C17" s="14" t="str">
        <f t="shared" si="1"/>
        <v>QUEFAITES-VOUSÀLAFIND'UNCHAPITRE?FERMEZ-VOUSLELIVREETNELERELISEZPLUSJAMAIS?OÙALLEZ-VOUSLORSQUEVOTREHISTOIREESTTERMINEE?VOUSPOUVEZÊTREQUIVOUSETIEZOUQUIVOUSDEVIENDREZSITOUTVAMALCHERIEATTENDS</v>
      </c>
    </row>
    <row r="18" ht="14.25" customHeight="1">
      <c r="A18" s="14" t="s">
        <v>25</v>
      </c>
      <c r="B18" s="14" t="s">
        <v>16</v>
      </c>
      <c r="C18" s="14" t="str">
        <f t="shared" si="1"/>
        <v>QUEFAITES-VOUSALAFIND'UNCHAPITRE?FERMEZ-VOUSLELIVREETNELERELISEZPLUSJAMAIS?OÙALLEZ-VOUSLORSQUEVOTREHISTOIREESTTERMINEE?VOUSPOUVEZÊTREQUIVOUSETIEZOUQUIVOUSDEVIENDREZSITOUTVAMALCHERIEATTENDS</v>
      </c>
    </row>
    <row r="19" ht="14.25" customHeight="1">
      <c r="A19" s="14" t="s">
        <v>26</v>
      </c>
      <c r="B19" s="14" t="s">
        <v>16</v>
      </c>
      <c r="C19" s="14" t="str">
        <f t="shared" si="1"/>
        <v>QUEFAITES-VOUSALAFIND'UNCHAPITRE?FERMEZ-VOUSLELIVREETNELERELISEZPLUSJAMAIS?OÙALLEZ-VOUSLORSQUEVOTREHISTOIREESTTERMINEE?VOUSPOUVEZÊTREQUIVOUSETIEZOUQUIVOUSDEVIENDREZSITOUTVAMALCHERIEATTENDS</v>
      </c>
    </row>
    <row r="20" ht="14.25" customHeight="1">
      <c r="A20" s="14" t="s">
        <v>27</v>
      </c>
      <c r="B20" s="14" t="s">
        <v>16</v>
      </c>
      <c r="C20" s="14" t="str">
        <f t="shared" si="1"/>
        <v>QUEFAITES-VOUSALAFIND'UNCHAPITRE?FERMEZ-VOUSLELIVREETNELERELISEZPLUSJAMAIS?OÙALLEZ-VOUSLORSQUEVOTREHISTOIREESTTERMINEE?VOUSPOUVEZÊTREQUIVOUSETIEZOUQUIVOUSDEVIENDREZSITOUTVAMALCHERIEATTENDS</v>
      </c>
    </row>
    <row r="21" ht="14.25" customHeight="1">
      <c r="A21" s="14" t="s">
        <v>28</v>
      </c>
      <c r="B21" s="14" t="s">
        <v>29</v>
      </c>
      <c r="C21" s="14" t="str">
        <f t="shared" si="1"/>
        <v>QUEFAITES-VOUSALAFIND'UNCHAPITRE?FERMEZ-VOUSLELIVREETNELERELISEZPLUSJAMAIS?OÙALLEZ-VOUSLORSQUEVOTREHISTOIREESTTERMINEE?VOUSPOUVEZÊTREQUIVOUSETIEZOUQUIVOUSDEVIENDREZSITOUTVAMALCHERIEATTENDS</v>
      </c>
    </row>
    <row r="22" ht="14.25" customHeight="1">
      <c r="A22" s="14" t="s">
        <v>30</v>
      </c>
      <c r="B22" s="14" t="s">
        <v>18</v>
      </c>
      <c r="C22" s="14" t="str">
        <f t="shared" si="1"/>
        <v>QUEFAITES-VOUSALAFIND'UNCHAPITRE?FERMEZ-VOUSLELIVREETNELERELISEZPLUSJAMAIS?OÙALLEZ-VOUSLORSQUEVOTREHISTOIREESTTERMINEE?VOUSPOUVEZETREQUIVOUSETIEZOUQUIVOUSDEVIENDREZSITOUTVAMALCHERIEATTENDS</v>
      </c>
    </row>
    <row r="23" ht="14.25" customHeight="1">
      <c r="A23" s="14" t="s">
        <v>31</v>
      </c>
      <c r="B23" s="14" t="s">
        <v>20</v>
      </c>
      <c r="C23" s="14" t="str">
        <f t="shared" si="1"/>
        <v>QUEFAITES-VOUSALAFIND'UNCHAPITRE?FERMEZ-VOUSLELIVREETNELERELISEZPLUSJAMAIS?OÙALLEZ-VOUSLORSQUEVOTREHISTOIREESTTERMINEE?VOUSPOUVEZETREQUIVOUSETIEZOUQUIVOUSDEVIENDREZSITOUTVAMALCHERIEATTENDS</v>
      </c>
    </row>
    <row r="24" ht="14.25" customHeight="1">
      <c r="A24" s="14" t="s">
        <v>32</v>
      </c>
      <c r="B24" s="14" t="s">
        <v>20</v>
      </c>
      <c r="C24" s="14" t="str">
        <f t="shared" si="1"/>
        <v>QUEFAITES-VOUSALAFIND'UNCHAPITRE?FERMEZ-VOUSLELIVREETNELERELISEZPLUSJAMAIS?OÙALLEZ-VOUSLORSQUEVOTREHISTOIREESTTERMINEE?VOUSPOUVEZETREQUIVOUSETIEZOUQUIVOUSDEVIENDREZSITOUTVAMALCHERIEATTENDS</v>
      </c>
    </row>
    <row r="25" ht="14.25" customHeight="1">
      <c r="A25" s="14" t="s">
        <v>33</v>
      </c>
      <c r="B25" s="14" t="s">
        <v>22</v>
      </c>
      <c r="C25" s="14" t="str">
        <f t="shared" si="1"/>
        <v>QUEFAITES-VOUSALAFIND'UNCHAPITRE?FERMEZ-VOUSLELIVREETNELERELISEZPLUSJAMAIS?OÙALLEZ-VOUSLORSQUEVOTREHISTOIREESTTERMINEE?VOUSPOUVEZETREQUIVOUSETIEZOUQUIVOUSDEVIENDREZSITOUTVAMALCHERIEATTENDS</v>
      </c>
    </row>
    <row r="26" ht="14.25" customHeight="1">
      <c r="A26" s="14" t="s">
        <v>34</v>
      </c>
      <c r="B26" s="14" t="s">
        <v>22</v>
      </c>
      <c r="C26" s="14" t="str">
        <f t="shared" si="1"/>
        <v>QUEFAITES-VOUSALAFIND'UNCHAPITRE?FERMEZ-VOUSLELIVREETNELERELISEZPLUSJAMAIS?OÙALLEZ-VOUSLORSQUEVOTREHISTOIREESTTERMINEE?VOUSPOUVEZETREQUIVOUSETIEZOUQUIVOUSDEVIENDREZSITOUTVAMALCHERIEATTENDS</v>
      </c>
    </row>
    <row r="27" ht="14.25" customHeight="1">
      <c r="A27" s="14" t="s">
        <v>35</v>
      </c>
      <c r="B27" s="14" t="s">
        <v>24</v>
      </c>
      <c r="C27" s="14" t="str">
        <f t="shared" si="1"/>
        <v>QUEFAITES-VOUSALAFIND'UNCHAPITRE?FERMEZ-VOUSLELIVREETNELERELISEZPLUSJAMAIS?OÙALLEZ-VOUSLORSQUEVOTREHISTOIREESTTERMINEE?VOUSPOUVEZETREQUIVOUSETIEZOUQUIVOUSDEVIENDREZSITOUTVAMALCHERIEATTENDS</v>
      </c>
    </row>
    <row r="28" ht="14.25" customHeight="1">
      <c r="A28" s="14" t="s">
        <v>36</v>
      </c>
      <c r="B28" s="14" t="s">
        <v>24</v>
      </c>
      <c r="C28" s="14" t="str">
        <f t="shared" si="1"/>
        <v>QUEFAITES-VOUSALAFIND'UNCHAPITRE?FERMEZ-VOUSLELIVREETNELERELISEZPLUSJAMAIS?OÙALLEZ-VOUSLORSQUEVOTREHISTOIREESTTERMINEE?VOUSPOUVEZETREQUIVOUSETIEZOUQUIVOUSDEVIENDREZSITOUTVAMALCHERIEATTENDS</v>
      </c>
    </row>
    <row r="29" ht="14.25" customHeight="1">
      <c r="A29" s="14" t="s">
        <v>37</v>
      </c>
      <c r="B29" s="14" t="s">
        <v>24</v>
      </c>
      <c r="C29" s="14" t="str">
        <f t="shared" si="1"/>
        <v>QUEFAITES-VOUSALAFIND'UNCHAPITRE?FERMEZ-VOUSLELIVREETNELERELISEZPLUSJAMAIS?OÙALLEZ-VOUSLORSQUEVOTREHISTOIREESTTERMINEE?VOUSPOUVEZETREQUIVOUSETIEZOUQUIVOUSDEVIENDREZSITOUTVAMALCHERIEATTENDS</v>
      </c>
    </row>
    <row r="30" ht="14.25" customHeight="1">
      <c r="A30" s="14" t="s">
        <v>38</v>
      </c>
      <c r="B30" s="14" t="s">
        <v>39</v>
      </c>
      <c r="C30" s="14" t="str">
        <f t="shared" si="1"/>
        <v>QUEFAITES-VOUSALAFIND'UNCHAPITRE?FERMEZ-VOUSLELIVREETNELERELISEZPLUSJAMAIS?OÙALLEZ-VOUSLORSQUEVOTREHISTOIREESTTERMINEE?VOUSPOUVEZETREQUIVOUSETIEZOUQUIVOUSDEVIENDREZSITOUTVAMALCHERIEATTENDS</v>
      </c>
    </row>
    <row r="31" ht="14.25" customHeight="1">
      <c r="A31" s="14" t="s">
        <v>40</v>
      </c>
      <c r="B31" s="14" t="s">
        <v>16</v>
      </c>
      <c r="C31" s="14" t="str">
        <f t="shared" si="1"/>
        <v>QUEFAITES-VOUSALAFIND'UNCHAPITRE?FERMEZ-VOUSLELIVREETNELERELISEZPLUSJAMAIS?OÙALLEZ-VOUSLORSQUEVOTREHISTOIREESTTERMINEE?VOUSPOUVEZETREQUIVOUSETIEZOUQUIVOUSDEVIENDREZSITOUTVAMALCHERIEATTENDS</v>
      </c>
    </row>
    <row r="32" ht="14.25" customHeight="1">
      <c r="A32" s="14" t="s">
        <v>41</v>
      </c>
      <c r="B32" s="14" t="s">
        <v>22</v>
      </c>
      <c r="C32" s="14" t="str">
        <f t="shared" si="1"/>
        <v>QUEFAITES-VOUSALAFIND'UNCHAPITRE?FERMEZ-VOUSLELIVREETNELERELISEZPLUSJAMAIS?OÙALLEZ-VOUSLORSQUEVOTREHISTOIREESTTERMINEE?VOUSPOUVEZETREQUIVOUSETIEZOUQUIVOUSDEVIENDREZSITOUTVAMALCHERIEATTENDS</v>
      </c>
    </row>
    <row r="33" ht="14.25" customHeight="1">
      <c r="A33" s="14" t="s">
        <v>42</v>
      </c>
      <c r="B33" s="14" t="s">
        <v>43</v>
      </c>
      <c r="C33" s="14" t="str">
        <f t="shared" si="1"/>
        <v>QUEFAITES-VOUSALAFIND'UNCHAPITRE?FERMEZ-VOUSLELIVREETNELERELISEZPLUSJAMAIS?OÙALLEZ-VOUSLORSQUEVOTREHISTOIREESTTERMINEE?VOUSPOUVEZETREQUIVOUSETIEZOUQUIVOUSDEVIENDREZSITOUTVAMALCHERIEATTENDS</v>
      </c>
    </row>
    <row r="34" ht="14.25" customHeight="1">
      <c r="A34" s="14" t="s">
        <v>44</v>
      </c>
      <c r="B34" s="14" t="s">
        <v>16</v>
      </c>
      <c r="C34" s="14" t="str">
        <f t="shared" si="1"/>
        <v>QUEFAITES-VOUSALAFIND'UNCHAPITRE?FERMEZ-VOUSLELIVREETNELERELISEZPLUSJAMAIS?OÙALLEZ-VOUSLORSQUEVOTREHISTOIREESTTERMINEE?VOUSPOUVEZETREQUIVOUSETIEZOUQUIVOUSDEVIENDREZSITOUTVAMALCHERIEATTENDS</v>
      </c>
    </row>
    <row r="35" ht="14.25" customHeight="1">
      <c r="A35" s="14" t="s">
        <v>45</v>
      </c>
      <c r="B35" s="14" t="s">
        <v>22</v>
      </c>
      <c r="C35" s="14" t="str">
        <f t="shared" si="1"/>
        <v>QUEFAITES-VOUSALAFIND'UNCHAPITRE?FERMEZ-VOUSLELIVREETNELERELISEZPLUSJAMAIS?OÙALLEZ-VOUSLORSQUEVOTREHISTOIREESTTERMINEE?VOUSPOUVEZETREQUIVOUSETIEZOUQUIVOUSDEVIENDREZSITOUTVAMALCHERIEATTENDS</v>
      </c>
    </row>
    <row r="36" ht="14.25" customHeight="1">
      <c r="B36" s="14" t="s">
        <v>46</v>
      </c>
      <c r="C36" s="14">
        <f>LEN(C35)</f>
        <v>188</v>
      </c>
    </row>
    <row r="37" ht="69.0" customHeight="1">
      <c r="A37" s="16" t="s">
        <v>47</v>
      </c>
      <c r="B37" s="17" t="s">
        <v>48</v>
      </c>
      <c r="C37" s="18" t="s">
        <v>49</v>
      </c>
      <c r="D37" s="18" t="s">
        <v>50</v>
      </c>
      <c r="E37" s="18" t="s">
        <v>51</v>
      </c>
      <c r="F37" s="19" t="s">
        <v>52</v>
      </c>
      <c r="G37" s="19" t="s">
        <v>53</v>
      </c>
      <c r="H37" s="19" t="s">
        <v>54</v>
      </c>
      <c r="I37" s="20" t="s">
        <v>55</v>
      </c>
      <c r="J37" s="20" t="s">
        <v>56</v>
      </c>
      <c r="K37" s="20" t="s">
        <v>57</v>
      </c>
      <c r="L37" s="21" t="s">
        <v>58</v>
      </c>
      <c r="M37" s="21" t="s">
        <v>59</v>
      </c>
      <c r="N37" s="21" t="s">
        <v>60</v>
      </c>
      <c r="O37" s="22" t="s">
        <v>61</v>
      </c>
      <c r="P37" s="22" t="s">
        <v>62</v>
      </c>
      <c r="Q37" s="22" t="s">
        <v>63</v>
      </c>
      <c r="S37" s="23" t="s">
        <v>64</v>
      </c>
      <c r="T37" s="24"/>
      <c r="U37" s="24"/>
    </row>
    <row r="38" ht="14.25" customHeight="1">
      <c r="A38" s="16" t="s">
        <v>16</v>
      </c>
      <c r="B38" s="16">
        <f t="shared" ref="B38:B63" si="2">LEN($C$35)-LEN(SUBSTITUTE($C$35,A38,""))</f>
        <v>10</v>
      </c>
      <c r="C38" s="25">
        <v>0.13</v>
      </c>
      <c r="D38" s="25">
        <f t="shared" ref="D38:D63" si="3">C38*$C$36</f>
        <v>24.44</v>
      </c>
      <c r="E38" s="25">
        <f t="shared" ref="E38:E46" si="4">(B38-D38)^2/D38</f>
        <v>8.531653028</v>
      </c>
      <c r="F38" s="26">
        <v>0.08</v>
      </c>
      <c r="G38" s="26">
        <f t="shared" ref="G38:G63" si="5">F38*$C$36</f>
        <v>15.04</v>
      </c>
      <c r="H38" s="26">
        <f t="shared" ref="H38:H46" si="6">(B38-G38)^2/G38</f>
        <v>1.68893617</v>
      </c>
      <c r="I38" s="27">
        <v>0.08</v>
      </c>
      <c r="J38" s="27">
        <f t="shared" ref="J38:J63" si="7">I38*$C$36</f>
        <v>15.04</v>
      </c>
      <c r="K38" s="27">
        <f t="shared" ref="K38:K47" si="8">(B38-J38)^2/J38</f>
        <v>1.68893617</v>
      </c>
      <c r="L38" s="28">
        <v>0.07</v>
      </c>
      <c r="M38" s="28">
        <f t="shared" ref="M38:M63" si="9">L38*$C$36</f>
        <v>13.16</v>
      </c>
      <c r="N38" s="28">
        <f t="shared" ref="N38:N46" si="10">(B38-M38)^2/M38</f>
        <v>0.7587841945</v>
      </c>
      <c r="O38" s="29">
        <v>0.15</v>
      </c>
      <c r="P38" s="29">
        <f t="shared" ref="P38:P63" si="11">O38*$C$36</f>
        <v>28.2</v>
      </c>
      <c r="Q38" s="29">
        <f t="shared" ref="Q38:Q46" si="12">(B38-P38)^2/P38</f>
        <v>11.74609929</v>
      </c>
      <c r="S38" s="30" t="s">
        <v>2</v>
      </c>
      <c r="T38" s="31">
        <f>SUM(E38:E63)</f>
        <v>99.4785713</v>
      </c>
      <c r="U38" s="14" t="str">
        <f>IF(T38=MIN(T38:T42),"ES ESPAÑOL","NO ES ESPAÑOL")</f>
        <v>NO ES ESPAÑOL</v>
      </c>
    </row>
    <row r="39" ht="14.25" customHeight="1">
      <c r="A39" s="16" t="s">
        <v>43</v>
      </c>
      <c r="B39" s="16">
        <f t="shared" si="2"/>
        <v>0</v>
      </c>
      <c r="C39" s="25">
        <v>0.01</v>
      </c>
      <c r="D39" s="25">
        <f t="shared" si="3"/>
        <v>1.88</v>
      </c>
      <c r="E39" s="25">
        <f t="shared" si="4"/>
        <v>1.88</v>
      </c>
      <c r="F39" s="26">
        <v>0.01</v>
      </c>
      <c r="G39" s="26">
        <f t="shared" si="5"/>
        <v>1.88</v>
      </c>
      <c r="H39" s="26">
        <f t="shared" si="6"/>
        <v>1.88</v>
      </c>
      <c r="I39" s="27">
        <v>0.01</v>
      </c>
      <c r="J39" s="27">
        <f t="shared" si="7"/>
        <v>1.88</v>
      </c>
      <c r="K39" s="27">
        <f t="shared" si="8"/>
        <v>1.88</v>
      </c>
      <c r="L39" s="28">
        <v>0.02</v>
      </c>
      <c r="M39" s="28">
        <f t="shared" si="9"/>
        <v>3.76</v>
      </c>
      <c r="N39" s="28">
        <f t="shared" si="10"/>
        <v>3.76</v>
      </c>
      <c r="O39" s="29">
        <v>0.01</v>
      </c>
      <c r="P39" s="29">
        <f t="shared" si="11"/>
        <v>1.88</v>
      </c>
      <c r="Q39" s="29">
        <f t="shared" si="12"/>
        <v>1.88</v>
      </c>
      <c r="S39" s="32" t="s">
        <v>3</v>
      </c>
      <c r="T39" s="31">
        <f>SUM(H37:H63)</f>
        <v>96.05168563</v>
      </c>
      <c r="U39" s="14" t="str">
        <f>IF(T39=MIN(T38:T42),"ES INGLÉS","NO ES INGLÉS")</f>
        <v>NO ES INGLÉS</v>
      </c>
    </row>
    <row r="40" ht="14.25" customHeight="1">
      <c r="A40" s="16" t="s">
        <v>29</v>
      </c>
      <c r="B40" s="16">
        <f t="shared" si="2"/>
        <v>2</v>
      </c>
      <c r="C40" s="25">
        <v>0.05</v>
      </c>
      <c r="D40" s="25">
        <f t="shared" si="3"/>
        <v>9.4</v>
      </c>
      <c r="E40" s="25">
        <f t="shared" si="4"/>
        <v>5.825531915</v>
      </c>
      <c r="F40" s="26">
        <v>0.03</v>
      </c>
      <c r="G40" s="26">
        <f t="shared" si="5"/>
        <v>5.64</v>
      </c>
      <c r="H40" s="26">
        <f t="shared" si="6"/>
        <v>2.349219858</v>
      </c>
      <c r="I40" s="27">
        <v>0.03</v>
      </c>
      <c r="J40" s="27">
        <f t="shared" si="7"/>
        <v>5.64</v>
      </c>
      <c r="K40" s="27">
        <f t="shared" si="8"/>
        <v>2.349219858</v>
      </c>
      <c r="L40" s="28">
        <v>0.03</v>
      </c>
      <c r="M40" s="28">
        <f t="shared" si="9"/>
        <v>5.64</v>
      </c>
      <c r="N40" s="28">
        <f t="shared" si="10"/>
        <v>2.349219858</v>
      </c>
      <c r="O40" s="29">
        <v>0.04</v>
      </c>
      <c r="P40" s="29">
        <f t="shared" si="11"/>
        <v>7.52</v>
      </c>
      <c r="Q40" s="29">
        <f t="shared" si="12"/>
        <v>4.051914894</v>
      </c>
      <c r="S40" s="33" t="s">
        <v>65</v>
      </c>
      <c r="T40" s="31">
        <f>SUM(K37:K63)</f>
        <v>36.43338399</v>
      </c>
      <c r="U40" s="14" t="str">
        <f>IF(T40=MIN(T41,T42,T38,T39,T40),"ES FRANCÉS","NO ES FRANCÉS")</f>
        <v>ES FRANCÉS</v>
      </c>
    </row>
    <row r="41" ht="14.25" customHeight="1">
      <c r="A41" s="16" t="s">
        <v>66</v>
      </c>
      <c r="B41" s="16">
        <f t="shared" si="2"/>
        <v>4</v>
      </c>
      <c r="C41" s="25">
        <v>0.06</v>
      </c>
      <c r="D41" s="25">
        <f t="shared" si="3"/>
        <v>11.28</v>
      </c>
      <c r="E41" s="25">
        <f t="shared" si="4"/>
        <v>4.698439716</v>
      </c>
      <c r="F41" s="26">
        <v>0.04</v>
      </c>
      <c r="G41" s="26">
        <f t="shared" si="5"/>
        <v>7.52</v>
      </c>
      <c r="H41" s="26">
        <f t="shared" si="6"/>
        <v>1.647659574</v>
      </c>
      <c r="I41" s="27">
        <v>0.04</v>
      </c>
      <c r="J41" s="27">
        <f t="shared" si="7"/>
        <v>7.52</v>
      </c>
      <c r="K41" s="27">
        <f t="shared" si="8"/>
        <v>1.647659574</v>
      </c>
      <c r="L41" s="28">
        <v>0.05</v>
      </c>
      <c r="M41" s="28">
        <f t="shared" si="9"/>
        <v>9.4</v>
      </c>
      <c r="N41" s="28">
        <f t="shared" si="10"/>
        <v>3.10212766</v>
      </c>
      <c r="O41" s="29">
        <v>0.05</v>
      </c>
      <c r="P41" s="29">
        <f t="shared" si="11"/>
        <v>9.4</v>
      </c>
      <c r="Q41" s="29">
        <f t="shared" si="12"/>
        <v>3.10212766</v>
      </c>
      <c r="S41" s="34" t="s">
        <v>67</v>
      </c>
      <c r="T41" s="31">
        <f>SUM(N37:N63)</f>
        <v>110.2090944</v>
      </c>
      <c r="U41" s="14" t="str">
        <f>IF(T41=MIN(T38:T42),"ES ALEMÁN","NO ES ALEMÁN")</f>
        <v>NO ES ALEMÁN</v>
      </c>
    </row>
    <row r="42" ht="14.25" customHeight="1">
      <c r="A42" s="16" t="s">
        <v>18</v>
      </c>
      <c r="B42" s="16">
        <f t="shared" si="2"/>
        <v>31</v>
      </c>
      <c r="C42" s="25">
        <v>0.14</v>
      </c>
      <c r="D42" s="25">
        <f t="shared" si="3"/>
        <v>26.32</v>
      </c>
      <c r="E42" s="25">
        <f t="shared" si="4"/>
        <v>0.8321580547</v>
      </c>
      <c r="F42" s="26">
        <v>0.13</v>
      </c>
      <c r="G42" s="26">
        <f t="shared" si="5"/>
        <v>24.44</v>
      </c>
      <c r="H42" s="26">
        <f t="shared" si="6"/>
        <v>1.760785597</v>
      </c>
      <c r="I42" s="27">
        <v>0.15</v>
      </c>
      <c r="J42" s="27">
        <f t="shared" si="7"/>
        <v>28.2</v>
      </c>
      <c r="K42" s="27">
        <f t="shared" si="8"/>
        <v>0.2780141844</v>
      </c>
      <c r="L42" s="28">
        <v>0.17</v>
      </c>
      <c r="M42" s="28">
        <f t="shared" si="9"/>
        <v>31.96</v>
      </c>
      <c r="N42" s="28">
        <f t="shared" si="10"/>
        <v>0.02883604506</v>
      </c>
      <c r="O42" s="29">
        <v>0.13</v>
      </c>
      <c r="P42" s="29">
        <f t="shared" si="11"/>
        <v>24.44</v>
      </c>
      <c r="Q42" s="29">
        <f t="shared" si="12"/>
        <v>1.760785597</v>
      </c>
      <c r="S42" s="35" t="s">
        <v>6</v>
      </c>
      <c r="T42" s="31">
        <f>SUM(Q37:Q63)</f>
        <v>60.1735253</v>
      </c>
      <c r="U42" s="14" t="str">
        <f>IF(T42=MIN(T38:T42 ),"ES PORTUGUÉS","NO ES PORTUGUÉS")</f>
        <v>NO ES PORTUGUÉS</v>
      </c>
    </row>
    <row r="43" ht="14.25" customHeight="1">
      <c r="A43" s="16" t="s">
        <v>68</v>
      </c>
      <c r="B43" s="16">
        <f t="shared" si="2"/>
        <v>3</v>
      </c>
      <c r="C43" s="25">
        <v>0.01</v>
      </c>
      <c r="D43" s="25">
        <f t="shared" si="3"/>
        <v>1.88</v>
      </c>
      <c r="E43" s="25">
        <f t="shared" si="4"/>
        <v>0.6672340426</v>
      </c>
      <c r="F43" s="26">
        <v>0.02</v>
      </c>
      <c r="G43" s="26">
        <f t="shared" si="5"/>
        <v>3.76</v>
      </c>
      <c r="H43" s="26">
        <f t="shared" si="6"/>
        <v>0.1536170213</v>
      </c>
      <c r="I43" s="27">
        <v>0.01</v>
      </c>
      <c r="J43" s="27">
        <f t="shared" si="7"/>
        <v>1.88</v>
      </c>
      <c r="K43" s="27">
        <f t="shared" si="8"/>
        <v>0.6672340426</v>
      </c>
      <c r="L43" s="28">
        <v>0.02</v>
      </c>
      <c r="M43" s="28">
        <f t="shared" si="9"/>
        <v>3.76</v>
      </c>
      <c r="N43" s="28">
        <f t="shared" si="10"/>
        <v>0.1536170213</v>
      </c>
      <c r="O43" s="29">
        <v>0.01</v>
      </c>
      <c r="P43" s="29">
        <f t="shared" si="11"/>
        <v>1.88</v>
      </c>
      <c r="Q43" s="29">
        <f t="shared" si="12"/>
        <v>0.6672340426</v>
      </c>
    </row>
    <row r="44" ht="14.25" customHeight="1">
      <c r="A44" s="16" t="s">
        <v>69</v>
      </c>
      <c r="B44" s="16">
        <f t="shared" si="2"/>
        <v>0</v>
      </c>
      <c r="C44" s="25">
        <v>0.01</v>
      </c>
      <c r="D44" s="25">
        <f t="shared" si="3"/>
        <v>1.88</v>
      </c>
      <c r="E44" s="25">
        <f t="shared" si="4"/>
        <v>1.88</v>
      </c>
      <c r="F44" s="26">
        <v>0.02</v>
      </c>
      <c r="G44" s="26">
        <f t="shared" si="5"/>
        <v>3.76</v>
      </c>
      <c r="H44" s="26">
        <f t="shared" si="6"/>
        <v>3.76</v>
      </c>
      <c r="I44" s="27">
        <v>0.01</v>
      </c>
      <c r="J44" s="27">
        <f t="shared" si="7"/>
        <v>1.88</v>
      </c>
      <c r="K44" s="27">
        <f t="shared" si="8"/>
        <v>1.88</v>
      </c>
      <c r="L44" s="28">
        <v>0.03</v>
      </c>
      <c r="M44" s="28">
        <f t="shared" si="9"/>
        <v>5.64</v>
      </c>
      <c r="N44" s="28">
        <f t="shared" si="10"/>
        <v>5.64</v>
      </c>
      <c r="O44" s="29">
        <v>0.01</v>
      </c>
      <c r="P44" s="29">
        <f t="shared" si="11"/>
        <v>1.88</v>
      </c>
      <c r="Q44" s="29">
        <f t="shared" si="12"/>
        <v>1.88</v>
      </c>
    </row>
    <row r="45" ht="14.25" customHeight="1">
      <c r="A45" s="16" t="s">
        <v>70</v>
      </c>
      <c r="B45" s="16">
        <f t="shared" si="2"/>
        <v>3</v>
      </c>
      <c r="C45" s="25">
        <v>0.01</v>
      </c>
      <c r="D45" s="25">
        <f t="shared" si="3"/>
        <v>1.88</v>
      </c>
      <c r="E45" s="25">
        <f t="shared" si="4"/>
        <v>0.6672340426</v>
      </c>
      <c r="F45" s="26">
        <v>0.06</v>
      </c>
      <c r="G45" s="26">
        <f t="shared" si="5"/>
        <v>11.28</v>
      </c>
      <c r="H45" s="26">
        <f t="shared" si="6"/>
        <v>6.07787234</v>
      </c>
      <c r="I45" s="27">
        <v>0.01</v>
      </c>
      <c r="J45" s="27">
        <f t="shared" si="7"/>
        <v>1.88</v>
      </c>
      <c r="K45" s="27">
        <f t="shared" si="8"/>
        <v>0.6672340426</v>
      </c>
      <c r="L45" s="28">
        <v>0.05</v>
      </c>
      <c r="M45" s="28">
        <f t="shared" si="9"/>
        <v>9.4</v>
      </c>
      <c r="N45" s="28">
        <f t="shared" si="10"/>
        <v>4.357446809</v>
      </c>
      <c r="O45" s="29">
        <v>0.01</v>
      </c>
      <c r="P45" s="29">
        <f t="shared" si="11"/>
        <v>1.88</v>
      </c>
      <c r="Q45" s="29">
        <f t="shared" si="12"/>
        <v>0.6672340426</v>
      </c>
    </row>
    <row r="46" ht="14.25" customHeight="1">
      <c r="A46" s="16" t="s">
        <v>20</v>
      </c>
      <c r="B46" s="16">
        <f t="shared" si="2"/>
        <v>15</v>
      </c>
      <c r="C46" s="25">
        <v>0.06</v>
      </c>
      <c r="D46" s="25">
        <f t="shared" si="3"/>
        <v>11.28</v>
      </c>
      <c r="E46" s="25">
        <f t="shared" si="4"/>
        <v>1.226808511</v>
      </c>
      <c r="F46" s="26">
        <v>0.07</v>
      </c>
      <c r="G46" s="26">
        <f t="shared" si="5"/>
        <v>13.16</v>
      </c>
      <c r="H46" s="26">
        <f t="shared" si="6"/>
        <v>0.2572644377</v>
      </c>
      <c r="I46" s="27">
        <v>0.08</v>
      </c>
      <c r="J46" s="27">
        <f t="shared" si="7"/>
        <v>15.04</v>
      </c>
      <c r="K46" s="27">
        <f t="shared" si="8"/>
        <v>0.0001063829787</v>
      </c>
      <c r="L46" s="28">
        <v>0.08</v>
      </c>
      <c r="M46" s="28">
        <f t="shared" si="9"/>
        <v>15.04</v>
      </c>
      <c r="N46" s="28">
        <f t="shared" si="10"/>
        <v>0.0001063829787</v>
      </c>
      <c r="O46" s="29">
        <v>0.06</v>
      </c>
      <c r="P46" s="29">
        <f t="shared" si="11"/>
        <v>11.28</v>
      </c>
      <c r="Q46" s="29">
        <f t="shared" si="12"/>
        <v>1.226808511</v>
      </c>
    </row>
    <row r="47" ht="14.25" customHeight="1">
      <c r="A47" s="16" t="s">
        <v>71</v>
      </c>
      <c r="B47" s="16">
        <f t="shared" si="2"/>
        <v>1</v>
      </c>
      <c r="C47" s="25">
        <v>0.0</v>
      </c>
      <c r="D47" s="25">
        <f t="shared" si="3"/>
        <v>0</v>
      </c>
      <c r="E47" s="25">
        <v>0.0</v>
      </c>
      <c r="F47" s="26">
        <v>0.0</v>
      </c>
      <c r="G47" s="26">
        <f t="shared" si="5"/>
        <v>0</v>
      </c>
      <c r="H47" s="26">
        <v>0.0</v>
      </c>
      <c r="I47" s="27">
        <v>0.01</v>
      </c>
      <c r="J47" s="27">
        <f t="shared" si="7"/>
        <v>1.88</v>
      </c>
      <c r="K47" s="27">
        <f t="shared" si="8"/>
        <v>0.4119148936</v>
      </c>
      <c r="L47" s="28">
        <v>0.0</v>
      </c>
      <c r="M47" s="28">
        <f t="shared" si="9"/>
        <v>0</v>
      </c>
      <c r="N47" s="28">
        <v>0.0</v>
      </c>
      <c r="O47" s="29">
        <v>0.0</v>
      </c>
      <c r="P47" s="29">
        <f t="shared" si="11"/>
        <v>0</v>
      </c>
      <c r="Q47" s="29">
        <v>0.0</v>
      </c>
    </row>
    <row r="48" ht="14.25" customHeight="1">
      <c r="A48" s="16" t="s">
        <v>72</v>
      </c>
      <c r="B48" s="16">
        <f t="shared" si="2"/>
        <v>0</v>
      </c>
      <c r="C48" s="25">
        <v>0.0</v>
      </c>
      <c r="D48" s="25">
        <f t="shared" si="3"/>
        <v>0</v>
      </c>
      <c r="E48" s="25">
        <v>0.0</v>
      </c>
      <c r="F48" s="26">
        <v>0.01</v>
      </c>
      <c r="G48" s="26">
        <f t="shared" si="5"/>
        <v>1.88</v>
      </c>
      <c r="H48" s="26">
        <f t="shared" ref="H48:H53" si="13">(B48-G48)^2/G48</f>
        <v>1.88</v>
      </c>
      <c r="I48" s="27">
        <v>0.0</v>
      </c>
      <c r="J48" s="27">
        <f t="shared" si="7"/>
        <v>0</v>
      </c>
      <c r="K48" s="27">
        <v>0.0</v>
      </c>
      <c r="L48" s="28">
        <v>0.01</v>
      </c>
      <c r="M48" s="28">
        <f t="shared" si="9"/>
        <v>1.88</v>
      </c>
      <c r="N48" s="28">
        <f t="shared" ref="N48:N53" si="14">(B48-M48)^2/M48</f>
        <v>1.88</v>
      </c>
      <c r="O48" s="29">
        <v>0.0</v>
      </c>
      <c r="P48" s="29">
        <f t="shared" si="11"/>
        <v>0</v>
      </c>
      <c r="Q48" s="29">
        <v>0.0</v>
      </c>
    </row>
    <row r="49" ht="14.25" customHeight="1">
      <c r="A49" s="16" t="s">
        <v>73</v>
      </c>
      <c r="B49" s="16">
        <f t="shared" si="2"/>
        <v>10</v>
      </c>
      <c r="C49" s="25">
        <v>0.05</v>
      </c>
      <c r="D49" s="25">
        <f t="shared" si="3"/>
        <v>9.4</v>
      </c>
      <c r="E49" s="25">
        <f t="shared" ref="E49:E59" si="15">(B49-D49)^2/D49</f>
        <v>0.03829787234</v>
      </c>
      <c r="F49" s="26">
        <v>0.04</v>
      </c>
      <c r="G49" s="26">
        <f t="shared" si="5"/>
        <v>7.52</v>
      </c>
      <c r="H49" s="26">
        <f t="shared" si="13"/>
        <v>0.8178723404</v>
      </c>
      <c r="I49" s="27">
        <v>0.05</v>
      </c>
      <c r="J49" s="27">
        <f t="shared" si="7"/>
        <v>9.4</v>
      </c>
      <c r="K49" s="27">
        <f t="shared" ref="K49:K59" si="16">(B49-J49)^2/J49</f>
        <v>0.03829787234</v>
      </c>
      <c r="L49" s="28">
        <v>0.03</v>
      </c>
      <c r="M49" s="28">
        <f t="shared" si="9"/>
        <v>5.64</v>
      </c>
      <c r="N49" s="28">
        <f t="shared" si="14"/>
        <v>3.370496454</v>
      </c>
      <c r="O49" s="29">
        <v>0.03</v>
      </c>
      <c r="P49" s="29">
        <f t="shared" si="11"/>
        <v>5.64</v>
      </c>
      <c r="Q49" s="29">
        <f t="shared" ref="Q49:Q59" si="17">(B49-P49)^2/P49</f>
        <v>3.370496454</v>
      </c>
    </row>
    <row r="50" ht="14.25" customHeight="1">
      <c r="A50" s="16" t="s">
        <v>74</v>
      </c>
      <c r="B50" s="16">
        <f t="shared" si="2"/>
        <v>4</v>
      </c>
      <c r="C50" s="25">
        <v>0.03</v>
      </c>
      <c r="D50" s="25">
        <f t="shared" si="3"/>
        <v>5.64</v>
      </c>
      <c r="E50" s="25">
        <f t="shared" si="15"/>
        <v>0.4768794326</v>
      </c>
      <c r="F50" s="26">
        <v>0.02</v>
      </c>
      <c r="G50" s="26">
        <f t="shared" si="5"/>
        <v>3.76</v>
      </c>
      <c r="H50" s="26">
        <f t="shared" si="13"/>
        <v>0.01531914894</v>
      </c>
      <c r="I50" s="27">
        <v>0.03</v>
      </c>
      <c r="J50" s="27">
        <f t="shared" si="7"/>
        <v>5.64</v>
      </c>
      <c r="K50" s="27">
        <f t="shared" si="16"/>
        <v>0.4768794326</v>
      </c>
      <c r="L50" s="28">
        <v>0.03</v>
      </c>
      <c r="M50" s="28">
        <f t="shared" si="9"/>
        <v>5.64</v>
      </c>
      <c r="N50" s="28">
        <f t="shared" si="14"/>
        <v>0.4768794326</v>
      </c>
      <c r="O50" s="29">
        <v>0.05</v>
      </c>
      <c r="P50" s="29">
        <f t="shared" si="11"/>
        <v>9.4</v>
      </c>
      <c r="Q50" s="29">
        <f t="shared" si="17"/>
        <v>3.10212766</v>
      </c>
      <c r="S50" s="14"/>
    </row>
    <row r="51" ht="14.25" customHeight="1">
      <c r="A51" s="16" t="s">
        <v>75</v>
      </c>
      <c r="B51" s="16">
        <f t="shared" si="2"/>
        <v>6</v>
      </c>
      <c r="C51" s="25">
        <v>0.07</v>
      </c>
      <c r="D51" s="25">
        <f t="shared" si="3"/>
        <v>13.16</v>
      </c>
      <c r="E51" s="25">
        <f t="shared" si="15"/>
        <v>3.89556231</v>
      </c>
      <c r="F51" s="26">
        <v>0.07</v>
      </c>
      <c r="G51" s="26">
        <f t="shared" si="5"/>
        <v>13.16</v>
      </c>
      <c r="H51" s="26">
        <f t="shared" si="13"/>
        <v>3.89556231</v>
      </c>
      <c r="I51" s="27">
        <v>0.07</v>
      </c>
      <c r="J51" s="27">
        <f t="shared" si="7"/>
        <v>13.16</v>
      </c>
      <c r="K51" s="27">
        <f t="shared" si="16"/>
        <v>3.89556231</v>
      </c>
      <c r="L51" s="28">
        <v>0.1</v>
      </c>
      <c r="M51" s="28">
        <f t="shared" si="9"/>
        <v>18.8</v>
      </c>
      <c r="N51" s="28">
        <f t="shared" si="14"/>
        <v>8.714893617</v>
      </c>
      <c r="O51" s="29">
        <v>0.05</v>
      </c>
      <c r="P51" s="29">
        <f t="shared" si="11"/>
        <v>9.4</v>
      </c>
      <c r="Q51" s="29">
        <f t="shared" si="17"/>
        <v>1.229787234</v>
      </c>
      <c r="S51" s="14"/>
    </row>
    <row r="52" ht="14.25" customHeight="1">
      <c r="A52" s="16" t="s">
        <v>22</v>
      </c>
      <c r="B52" s="16">
        <f t="shared" si="2"/>
        <v>13</v>
      </c>
      <c r="C52" s="25">
        <v>0.09</v>
      </c>
      <c r="D52" s="25">
        <f t="shared" si="3"/>
        <v>16.92</v>
      </c>
      <c r="E52" s="25">
        <f t="shared" si="15"/>
        <v>0.908179669</v>
      </c>
      <c r="F52" s="26">
        <v>0.08</v>
      </c>
      <c r="G52" s="26">
        <f t="shared" si="5"/>
        <v>15.04</v>
      </c>
      <c r="H52" s="26">
        <f t="shared" si="13"/>
        <v>0.2767021277</v>
      </c>
      <c r="I52" s="27">
        <v>0.05</v>
      </c>
      <c r="J52" s="27">
        <f t="shared" si="7"/>
        <v>9.4</v>
      </c>
      <c r="K52" s="27">
        <f t="shared" si="16"/>
        <v>1.378723404</v>
      </c>
      <c r="L52" s="28">
        <v>0.03</v>
      </c>
      <c r="M52" s="28">
        <f t="shared" si="9"/>
        <v>5.64</v>
      </c>
      <c r="N52" s="28">
        <f t="shared" si="14"/>
        <v>9.604539007</v>
      </c>
      <c r="O52" s="29">
        <v>0.11</v>
      </c>
      <c r="P52" s="29">
        <f t="shared" si="11"/>
        <v>20.68</v>
      </c>
      <c r="Q52" s="29">
        <f t="shared" si="17"/>
        <v>2.852147002</v>
      </c>
      <c r="S52" s="14"/>
    </row>
    <row r="53" ht="14.25" customHeight="1">
      <c r="A53" s="16" t="s">
        <v>76</v>
      </c>
      <c r="B53" s="16">
        <f t="shared" si="2"/>
        <v>3</v>
      </c>
      <c r="C53" s="25">
        <v>0.03</v>
      </c>
      <c r="D53" s="25">
        <f t="shared" si="3"/>
        <v>5.64</v>
      </c>
      <c r="E53" s="25">
        <f t="shared" si="15"/>
        <v>1.235744681</v>
      </c>
      <c r="F53" s="26">
        <v>0.02</v>
      </c>
      <c r="G53" s="26">
        <f t="shared" si="5"/>
        <v>3.76</v>
      </c>
      <c r="H53" s="26">
        <f t="shared" si="13"/>
        <v>0.1536170213</v>
      </c>
      <c r="I53" s="27">
        <v>0.03</v>
      </c>
      <c r="J53" s="27">
        <f t="shared" si="7"/>
        <v>5.64</v>
      </c>
      <c r="K53" s="27">
        <f t="shared" si="16"/>
        <v>1.235744681</v>
      </c>
      <c r="L53" s="28">
        <v>0.01</v>
      </c>
      <c r="M53" s="28">
        <f t="shared" si="9"/>
        <v>1.88</v>
      </c>
      <c r="N53" s="28">
        <f t="shared" si="14"/>
        <v>0.6672340426</v>
      </c>
      <c r="O53" s="29">
        <v>0.03</v>
      </c>
      <c r="P53" s="29">
        <f t="shared" si="11"/>
        <v>5.64</v>
      </c>
      <c r="Q53" s="29">
        <f t="shared" si="17"/>
        <v>1.235744681</v>
      </c>
    </row>
    <row r="54" ht="14.25" customHeight="1">
      <c r="A54" s="16" t="s">
        <v>77</v>
      </c>
      <c r="B54" s="16">
        <f t="shared" si="2"/>
        <v>4</v>
      </c>
      <c r="C54" s="25">
        <v>0.01</v>
      </c>
      <c r="D54" s="25">
        <f t="shared" si="3"/>
        <v>1.88</v>
      </c>
      <c r="E54" s="25">
        <f t="shared" si="15"/>
        <v>2.390638298</v>
      </c>
      <c r="F54" s="26">
        <v>0.0</v>
      </c>
      <c r="G54" s="26">
        <f t="shared" si="5"/>
        <v>0</v>
      </c>
      <c r="H54" s="26">
        <v>0.0</v>
      </c>
      <c r="I54" s="27">
        <v>0.01</v>
      </c>
      <c r="J54" s="27">
        <f t="shared" si="7"/>
        <v>1.88</v>
      </c>
      <c r="K54" s="27">
        <f t="shared" si="16"/>
        <v>2.390638298</v>
      </c>
      <c r="L54" s="36">
        <v>0.0</v>
      </c>
      <c r="M54" s="28">
        <f t="shared" si="9"/>
        <v>0</v>
      </c>
      <c r="N54" s="28">
        <v>0.0</v>
      </c>
      <c r="O54" s="29">
        <v>0.01</v>
      </c>
      <c r="P54" s="29">
        <f t="shared" si="11"/>
        <v>1.88</v>
      </c>
      <c r="Q54" s="29">
        <f t="shared" si="17"/>
        <v>2.390638298</v>
      </c>
    </row>
    <row r="55" ht="14.25" customHeight="1">
      <c r="A55" s="16" t="s">
        <v>78</v>
      </c>
      <c r="B55" s="16">
        <f t="shared" si="2"/>
        <v>11</v>
      </c>
      <c r="C55" s="25">
        <v>0.07</v>
      </c>
      <c r="D55" s="25">
        <f t="shared" si="3"/>
        <v>13.16</v>
      </c>
      <c r="E55" s="25">
        <f t="shared" si="15"/>
        <v>0.3545288754</v>
      </c>
      <c r="F55" s="26">
        <v>0.06</v>
      </c>
      <c r="G55" s="26">
        <f t="shared" si="5"/>
        <v>11.28</v>
      </c>
      <c r="H55" s="26">
        <f t="shared" ref="H55:H60" si="18">(B55-G55)^2/G55</f>
        <v>0.00695035461</v>
      </c>
      <c r="I55" s="27">
        <v>0.07</v>
      </c>
      <c r="J55" s="27">
        <f t="shared" si="7"/>
        <v>13.16</v>
      </c>
      <c r="K55" s="27">
        <f t="shared" si="16"/>
        <v>0.3545288754</v>
      </c>
      <c r="L55" s="28">
        <v>0.07</v>
      </c>
      <c r="M55" s="28">
        <f t="shared" si="9"/>
        <v>13.16</v>
      </c>
      <c r="N55" s="28">
        <f t="shared" ref="N55:N60" si="19">(B55-M55)^2/M55</f>
        <v>0.3545288754</v>
      </c>
      <c r="O55" s="29">
        <v>0.07</v>
      </c>
      <c r="P55" s="29">
        <f t="shared" si="11"/>
        <v>13.16</v>
      </c>
      <c r="Q55" s="29">
        <f t="shared" si="17"/>
        <v>0.3545288754</v>
      </c>
    </row>
    <row r="56" ht="14.25" customHeight="1">
      <c r="A56" s="16" t="s">
        <v>79</v>
      </c>
      <c r="B56" s="16">
        <f t="shared" si="2"/>
        <v>15</v>
      </c>
      <c r="C56" s="25">
        <v>0.08</v>
      </c>
      <c r="D56" s="25">
        <f t="shared" si="3"/>
        <v>15.04</v>
      </c>
      <c r="E56" s="25">
        <f t="shared" si="15"/>
        <v>0.0001063829787</v>
      </c>
      <c r="F56" s="26">
        <v>0.06</v>
      </c>
      <c r="G56" s="26">
        <f t="shared" si="5"/>
        <v>11.28</v>
      </c>
      <c r="H56" s="26">
        <f t="shared" si="18"/>
        <v>1.226808511</v>
      </c>
      <c r="I56" s="27">
        <v>0.08</v>
      </c>
      <c r="J56" s="27">
        <f t="shared" si="7"/>
        <v>15.04</v>
      </c>
      <c r="K56" s="27">
        <f t="shared" si="16"/>
        <v>0.0001063829787</v>
      </c>
      <c r="L56" s="28">
        <v>0.07</v>
      </c>
      <c r="M56" s="28">
        <f t="shared" si="9"/>
        <v>13.16</v>
      </c>
      <c r="N56" s="28">
        <f t="shared" si="19"/>
        <v>0.2572644377</v>
      </c>
      <c r="O56" s="29">
        <v>0.08</v>
      </c>
      <c r="P56" s="29">
        <f t="shared" si="11"/>
        <v>15.04</v>
      </c>
      <c r="Q56" s="29">
        <f t="shared" si="17"/>
        <v>0.0001063829787</v>
      </c>
    </row>
    <row r="57" ht="14.25" customHeight="1">
      <c r="A57" s="16" t="s">
        <v>80</v>
      </c>
      <c r="B57" s="16">
        <f t="shared" si="2"/>
        <v>13</v>
      </c>
      <c r="C57" s="25">
        <v>0.05</v>
      </c>
      <c r="D57" s="25">
        <f t="shared" si="3"/>
        <v>9.4</v>
      </c>
      <c r="E57" s="25">
        <f t="shared" si="15"/>
        <v>1.378723404</v>
      </c>
      <c r="F57" s="26">
        <v>0.09</v>
      </c>
      <c r="G57" s="26">
        <f t="shared" si="5"/>
        <v>16.92</v>
      </c>
      <c r="H57" s="26">
        <f t="shared" si="18"/>
        <v>0.908179669</v>
      </c>
      <c r="I57" s="27">
        <v>0.07</v>
      </c>
      <c r="J57" s="27">
        <f t="shared" si="7"/>
        <v>13.16</v>
      </c>
      <c r="K57" s="27">
        <f t="shared" si="16"/>
        <v>0.001945288754</v>
      </c>
      <c r="L57" s="28">
        <v>0.06</v>
      </c>
      <c r="M57" s="28">
        <f t="shared" si="9"/>
        <v>11.28</v>
      </c>
      <c r="N57" s="28">
        <f t="shared" si="19"/>
        <v>0.2622695035</v>
      </c>
      <c r="O57" s="29">
        <v>0.05</v>
      </c>
      <c r="P57" s="29">
        <f t="shared" si="11"/>
        <v>9.4</v>
      </c>
      <c r="Q57" s="29">
        <f t="shared" si="17"/>
        <v>1.378723404</v>
      </c>
    </row>
    <row r="58" ht="14.25" customHeight="1">
      <c r="A58" s="16" t="s">
        <v>24</v>
      </c>
      <c r="B58" s="16">
        <f t="shared" si="2"/>
        <v>15</v>
      </c>
      <c r="C58" s="25">
        <v>0.04</v>
      </c>
      <c r="D58" s="25">
        <f t="shared" si="3"/>
        <v>7.52</v>
      </c>
      <c r="E58" s="25">
        <f t="shared" si="15"/>
        <v>7.440212766</v>
      </c>
      <c r="F58" s="26">
        <v>0.03</v>
      </c>
      <c r="G58" s="26">
        <f t="shared" si="5"/>
        <v>5.64</v>
      </c>
      <c r="H58" s="26">
        <f t="shared" si="18"/>
        <v>15.53361702</v>
      </c>
      <c r="I58" s="27">
        <v>0.06</v>
      </c>
      <c r="J58" s="27">
        <f t="shared" si="7"/>
        <v>11.28</v>
      </c>
      <c r="K58" s="27">
        <f t="shared" si="16"/>
        <v>1.226808511</v>
      </c>
      <c r="L58" s="28">
        <v>0.04</v>
      </c>
      <c r="M58" s="28">
        <f t="shared" si="9"/>
        <v>7.52</v>
      </c>
      <c r="N58" s="28">
        <f t="shared" si="19"/>
        <v>7.440212766</v>
      </c>
      <c r="O58" s="29">
        <v>0.05</v>
      </c>
      <c r="P58" s="29">
        <f t="shared" si="11"/>
        <v>9.4</v>
      </c>
      <c r="Q58" s="29">
        <f t="shared" si="17"/>
        <v>3.336170213</v>
      </c>
    </row>
    <row r="59" ht="14.25" customHeight="1">
      <c r="A59" s="16" t="s">
        <v>81</v>
      </c>
      <c r="B59" s="16">
        <f t="shared" si="2"/>
        <v>11</v>
      </c>
      <c r="C59" s="25">
        <v>0.01</v>
      </c>
      <c r="D59" s="25">
        <f t="shared" si="3"/>
        <v>1.88</v>
      </c>
      <c r="E59" s="25">
        <f t="shared" si="15"/>
        <v>44.24170213</v>
      </c>
      <c r="F59" s="26">
        <v>0.01</v>
      </c>
      <c r="G59" s="26">
        <f t="shared" si="5"/>
        <v>1.88</v>
      </c>
      <c r="H59" s="26">
        <f t="shared" si="18"/>
        <v>44.24170213</v>
      </c>
      <c r="I59" s="27">
        <v>0.02</v>
      </c>
      <c r="J59" s="27">
        <f t="shared" si="7"/>
        <v>3.76</v>
      </c>
      <c r="K59" s="27">
        <f t="shared" si="16"/>
        <v>13.94085106</v>
      </c>
      <c r="L59" s="28">
        <v>0.01</v>
      </c>
      <c r="M59" s="28">
        <f t="shared" si="9"/>
        <v>1.88</v>
      </c>
      <c r="N59" s="28">
        <f t="shared" si="19"/>
        <v>44.24170213</v>
      </c>
      <c r="O59" s="29">
        <v>0.02</v>
      </c>
      <c r="P59" s="29">
        <f t="shared" si="11"/>
        <v>3.76</v>
      </c>
      <c r="Q59" s="29">
        <f t="shared" si="17"/>
        <v>13.94085106</v>
      </c>
    </row>
    <row r="60" ht="14.25" customHeight="1">
      <c r="A60" s="16" t="s">
        <v>82</v>
      </c>
      <c r="B60" s="16">
        <f t="shared" si="2"/>
        <v>0</v>
      </c>
      <c r="C60" s="25">
        <v>0.0</v>
      </c>
      <c r="D60" s="25">
        <f t="shared" si="3"/>
        <v>0</v>
      </c>
      <c r="E60" s="25">
        <v>0.0</v>
      </c>
      <c r="F60" s="26">
        <v>0.02</v>
      </c>
      <c r="G60" s="26">
        <f t="shared" si="5"/>
        <v>3.76</v>
      </c>
      <c r="H60" s="26">
        <f t="shared" si="18"/>
        <v>3.76</v>
      </c>
      <c r="I60" s="27">
        <v>0.0</v>
      </c>
      <c r="J60" s="27">
        <f t="shared" si="7"/>
        <v>0</v>
      </c>
      <c r="K60" s="27">
        <v>0.0</v>
      </c>
      <c r="L60" s="28">
        <v>0.02</v>
      </c>
      <c r="M60" s="28">
        <f t="shared" si="9"/>
        <v>3.76</v>
      </c>
      <c r="N60" s="28">
        <f t="shared" si="19"/>
        <v>3.76</v>
      </c>
      <c r="O60" s="29">
        <v>0.0</v>
      </c>
      <c r="P60" s="29">
        <f t="shared" si="11"/>
        <v>0</v>
      </c>
      <c r="Q60" s="29">
        <v>0.0</v>
      </c>
    </row>
    <row r="61" ht="14.25" customHeight="1">
      <c r="A61" s="16" t="s">
        <v>83</v>
      </c>
      <c r="B61" s="16">
        <f t="shared" si="2"/>
        <v>0</v>
      </c>
      <c r="C61" s="25">
        <v>0.0</v>
      </c>
      <c r="D61" s="25">
        <f t="shared" si="3"/>
        <v>0</v>
      </c>
      <c r="E61" s="25">
        <v>0.0</v>
      </c>
      <c r="F61" s="26">
        <v>0.0</v>
      </c>
      <c r="G61" s="26">
        <f t="shared" si="5"/>
        <v>0</v>
      </c>
      <c r="H61" s="26">
        <v>0.0</v>
      </c>
      <c r="I61" s="27">
        <v>0.0</v>
      </c>
      <c r="J61" s="27">
        <f t="shared" si="7"/>
        <v>0</v>
      </c>
      <c r="K61" s="27">
        <v>0.0</v>
      </c>
      <c r="L61" s="28">
        <v>0.0</v>
      </c>
      <c r="M61" s="28">
        <f t="shared" si="9"/>
        <v>0</v>
      </c>
      <c r="N61" s="28">
        <v>0.0</v>
      </c>
      <c r="O61" s="29">
        <v>0.0</v>
      </c>
      <c r="P61" s="29">
        <f t="shared" si="11"/>
        <v>0</v>
      </c>
      <c r="Q61" s="29">
        <v>0.0</v>
      </c>
    </row>
    <row r="62" ht="14.25" customHeight="1">
      <c r="A62" s="16" t="s">
        <v>39</v>
      </c>
      <c r="B62" s="16">
        <f t="shared" si="2"/>
        <v>0</v>
      </c>
      <c r="C62" s="25">
        <v>0.01</v>
      </c>
      <c r="D62" s="25">
        <f t="shared" si="3"/>
        <v>1.88</v>
      </c>
      <c r="E62" s="25">
        <f t="shared" ref="E62:E63" si="20">(B62-D62)^2/D62</f>
        <v>1.88</v>
      </c>
      <c r="F62" s="26">
        <v>0.02</v>
      </c>
      <c r="G62" s="26">
        <f t="shared" si="5"/>
        <v>3.76</v>
      </c>
      <c r="H62" s="26">
        <f>(B62-G62)^2/G62</f>
        <v>3.76</v>
      </c>
      <c r="I62" s="27">
        <v>0.0</v>
      </c>
      <c r="J62" s="27">
        <f t="shared" si="7"/>
        <v>0</v>
      </c>
      <c r="K62" s="27">
        <v>0.0</v>
      </c>
      <c r="L62" s="28">
        <v>0.0</v>
      </c>
      <c r="M62" s="28">
        <f t="shared" si="9"/>
        <v>0</v>
      </c>
      <c r="N62" s="28">
        <v>0.0</v>
      </c>
      <c r="O62" s="29">
        <v>0.0</v>
      </c>
      <c r="P62" s="29">
        <f t="shared" si="11"/>
        <v>0</v>
      </c>
      <c r="Q62" s="29">
        <v>0.0</v>
      </c>
    </row>
    <row r="63" ht="14.25" customHeight="1">
      <c r="A63" s="16" t="s">
        <v>84</v>
      </c>
      <c r="B63" s="16">
        <f t="shared" si="2"/>
        <v>6</v>
      </c>
      <c r="C63" s="25">
        <v>0.01</v>
      </c>
      <c r="D63" s="25">
        <f t="shared" si="3"/>
        <v>1.88</v>
      </c>
      <c r="E63" s="25">
        <f t="shared" si="20"/>
        <v>9.02893617</v>
      </c>
      <c r="F63" s="26">
        <v>0.0</v>
      </c>
      <c r="G63" s="26">
        <f t="shared" si="5"/>
        <v>0</v>
      </c>
      <c r="H63" s="26">
        <v>0.0</v>
      </c>
      <c r="I63" s="27">
        <v>0.03</v>
      </c>
      <c r="J63" s="27">
        <f t="shared" si="7"/>
        <v>5.64</v>
      </c>
      <c r="K63" s="27">
        <f>(B63-J63)^2/J63</f>
        <v>0.0229787234</v>
      </c>
      <c r="L63" s="28">
        <v>0.01</v>
      </c>
      <c r="M63" s="28">
        <f t="shared" si="9"/>
        <v>1.88</v>
      </c>
      <c r="N63" s="28">
        <f>(B63-M63)^2/M63</f>
        <v>9.02893617</v>
      </c>
      <c r="O63" s="29">
        <v>0.0</v>
      </c>
      <c r="P63" s="29">
        <f t="shared" si="11"/>
        <v>0</v>
      </c>
      <c r="Q63" s="29">
        <v>0.0</v>
      </c>
    </row>
    <row r="64" ht="14.25" customHeight="1">
      <c r="D64" s="40" t="s">
        <v>92</v>
      </c>
      <c r="E64" s="38">
        <f>SUM(E38:E63)</f>
        <v>99.4785713</v>
      </c>
      <c r="F64" s="39"/>
      <c r="G64" s="40" t="s">
        <v>86</v>
      </c>
      <c r="H64" s="39">
        <f>SUM(H37:H63)</f>
        <v>96.05168563</v>
      </c>
      <c r="I64" s="39"/>
      <c r="J64" s="40" t="s">
        <v>87</v>
      </c>
      <c r="K64" s="39">
        <f>SUM(K37:K63)</f>
        <v>36.43338399</v>
      </c>
      <c r="L64" s="38"/>
      <c r="M64" s="40" t="s">
        <v>88</v>
      </c>
      <c r="N64" s="39">
        <f>SUM(N37:N63)</f>
        <v>110.2090944</v>
      </c>
      <c r="O64" s="39"/>
      <c r="P64" s="40" t="s">
        <v>89</v>
      </c>
      <c r="Q64" s="39">
        <f>SUM(Q37:Q63)</f>
        <v>60.1735253</v>
      </c>
    </row>
    <row r="65" ht="33.75" customHeight="1"/>
    <row r="66" ht="14.25" customHeight="1"/>
    <row r="67" ht="14.25" customHeight="1"/>
    <row r="68" ht="24.75" customHeight="1">
      <c r="B68" s="41"/>
    </row>
    <row r="69" ht="14.25" customHeight="1"/>
    <row r="70" ht="14.25" customHeight="1"/>
    <row r="71" ht="30.0"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K1"/>
    <mergeCell ref="A2:C2"/>
    <mergeCell ref="A7:I8"/>
    <mergeCell ref="B68:H68"/>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8.5"/>
    <col customWidth="1" min="3" max="3" width="12.38"/>
    <col customWidth="1" min="4" max="5" width="9.38"/>
    <col customWidth="1" min="6" max="6" width="10.75"/>
    <col customWidth="1" min="7" max="8" width="9.38"/>
    <col customWidth="1" min="9" max="9" width="10.75"/>
    <col customWidth="1" min="10" max="11" width="9.38"/>
    <col customWidth="1" min="12" max="12" width="11.25"/>
    <col customWidth="1" min="13" max="14" width="9.38"/>
    <col customWidth="1" min="15" max="17" width="10.88"/>
    <col customWidth="1" min="18" max="26" width="9.38"/>
  </cols>
  <sheetData>
    <row r="1" ht="14.25" customHeight="1">
      <c r="A1" s="1" t="s">
        <v>0</v>
      </c>
      <c r="B1" s="2"/>
      <c r="C1" s="2"/>
      <c r="D1" s="2"/>
      <c r="E1" s="2"/>
      <c r="F1" s="2"/>
      <c r="G1" s="2"/>
      <c r="H1" s="2"/>
      <c r="I1" s="2"/>
      <c r="J1" s="2"/>
      <c r="K1" s="3"/>
    </row>
    <row r="2" ht="14.25" customHeight="1">
      <c r="A2" s="4" t="s">
        <v>1</v>
      </c>
      <c r="D2" s="5" t="s">
        <v>2</v>
      </c>
      <c r="E2" s="6" t="s">
        <v>3</v>
      </c>
      <c r="F2" s="7" t="s">
        <v>4</v>
      </c>
      <c r="G2" s="8" t="s">
        <v>5</v>
      </c>
      <c r="H2" s="9" t="s">
        <v>6</v>
      </c>
    </row>
    <row r="3" ht="14.25" customHeight="1"/>
    <row r="4" ht="14.25" customHeight="1">
      <c r="A4" s="10"/>
      <c r="B4" s="10"/>
      <c r="C4" s="10"/>
    </row>
    <row r="5" ht="14.25" customHeight="1"/>
    <row r="6" ht="42.75" customHeight="1">
      <c r="A6" s="11" t="s">
        <v>7</v>
      </c>
      <c r="B6" s="12" t="s">
        <v>95</v>
      </c>
      <c r="C6" s="10"/>
      <c r="D6" s="10"/>
      <c r="E6" s="10"/>
      <c r="F6" s="10"/>
      <c r="G6" s="10"/>
      <c r="H6" s="10"/>
      <c r="I6" s="10"/>
      <c r="J6" s="10"/>
      <c r="K6" s="10"/>
    </row>
    <row r="7" ht="14.25" customHeight="1">
      <c r="A7" s="13" t="s">
        <v>96</v>
      </c>
      <c r="J7" s="10"/>
      <c r="K7" s="10"/>
    </row>
    <row r="8" ht="14.25" customHeight="1">
      <c r="J8" s="10"/>
      <c r="K8" s="10"/>
    </row>
    <row r="9" ht="14.25" customHeight="1">
      <c r="A9" s="14" t="s">
        <v>10</v>
      </c>
      <c r="B9" s="14" t="s">
        <v>11</v>
      </c>
      <c r="C9" s="14" t="str">
        <f>UPPER(A7)</f>
        <v>WAS TUN SIE, WENN EIN KAPITEL ENDET? SCHLIESSEN SIE DAS BUCH UND LESEN SIE ES NIE WIEDER? WOHIN GEHEN SIE, WENN IHRE GESCHICHTE FERTIG IST? SIE KÖNNEN SEIN, WER SIE WAREN ODER WER SIE WERDEN. WENN ALLES SCHIEF GEHT, LIEBLING, HALTE EINFACH DURCH.</v>
      </c>
    </row>
    <row r="10" ht="14.25" customHeight="1">
      <c r="A10" s="14" t="s">
        <v>12</v>
      </c>
      <c r="C10" s="14" t="str">
        <f>SUBSTITUTE(C9,",","")</f>
        <v>WAS TUN SIE WENN EIN KAPITEL ENDET? SCHLIESSEN SIE DAS BUCH UND LESEN SIE ES NIE WIEDER? WOHIN GEHEN SIE WENN IHRE GESCHICHTE FERTIG IST? SIE KÖNNEN SEIN WER SIE WAREN ODER WER SIE WERDEN. WENN ALLES SCHIEF GEHT LIEBLING HALTE EINFACH DURCH.</v>
      </c>
    </row>
    <row r="11" ht="14.25" customHeight="1">
      <c r="A11" s="14" t="s">
        <v>13</v>
      </c>
      <c r="C11" s="14" t="str">
        <f>SUBSTITUTE(C10,".","")</f>
        <v>WAS TUN SIE WENN EIN KAPITEL ENDET? SCHLIESSEN SIE DAS BUCH UND LESEN SIE ES NIE WIEDER? WOHIN GEHEN SIE WENN IHRE GESCHICHTE FERTIG IST? SIE KÖNNEN SEIN WER SIE WAREN ODER WER SIE WERDEN WENN ALLES SCHIEF GEHT LIEBLING HALTE EINFACH DURCH</v>
      </c>
    </row>
    <row r="12" ht="14.25" customHeight="1">
      <c r="A12" s="14" t="s">
        <v>14</v>
      </c>
      <c r="C12" s="14" t="str">
        <f>SUBSTITUTE(C11," ","")</f>
        <v>WASTUNSIEWENNEINKAPITELENDET?SCHLIESSENSIEDASBUCHUNDLESENSIEESNIEWIEDER?WOHINGEHENSIEWENNIHREGESCHICHTEFERTIGIST?SIEKÖNNENSEINWERSIEWARENODERWERSIEWERDENWENNALLESSCHIEFGEHTLIEBLINGHALTEEINFACHDURCH</v>
      </c>
    </row>
    <row r="13" ht="14.25" customHeight="1">
      <c r="A13" s="14" t="s">
        <v>15</v>
      </c>
      <c r="B13" s="14" t="s">
        <v>16</v>
      </c>
      <c r="C13" s="14" t="str">
        <f t="shared" ref="C13:C35" si="1">SUBSTITUTE(C12,A13,B13)</f>
        <v>WASTUNSIEWENNEINKAPITELENDET?SCHLIESSENSIEDASBUCHUNDLESENSIEESNIEWIEDER?WOHINGEHENSIEWENNIHREGESCHICHTEFERTIGIST?SIEKÖNNENSEINWERSIEWARENODERWERSIEWERDENWENNALLESSCHIEFGEHTLIEBLINGHALTEEINFACHDURCH</v>
      </c>
      <c r="I13" s="15"/>
    </row>
    <row r="14" ht="14.25" customHeight="1">
      <c r="A14" s="14" t="s">
        <v>17</v>
      </c>
      <c r="B14" s="14" t="s">
        <v>18</v>
      </c>
      <c r="C14" s="14" t="str">
        <f t="shared" si="1"/>
        <v>WASTUNSIEWENNEINKAPITELENDET?SCHLIESSENSIEDASBUCHUNDLESENSIEESNIEWIEDER?WOHINGEHENSIEWENNIHREGESCHICHTEFERTIGIST?SIEKÖNNENSEINWERSIEWARENODERWERSIEWERDENWENNALLESSCHIEFGEHTLIEBLINGHALTEEINFACHDURCH</v>
      </c>
    </row>
    <row r="15" ht="14.25" customHeight="1">
      <c r="A15" s="14" t="s">
        <v>19</v>
      </c>
      <c r="B15" s="14" t="s">
        <v>20</v>
      </c>
      <c r="C15" s="14" t="str">
        <f t="shared" si="1"/>
        <v>WASTUNSIEWENNEINKAPITELENDET?SCHLIESSENSIEDASBUCHUNDLESENSIEESNIEWIEDER?WOHINGEHENSIEWENNIHREGESCHICHTEFERTIGIST?SIEKÖNNENSEINWERSIEWARENODERWERSIEWERDENWENNALLESSCHIEFGEHTLIEBLINGHALTEEINFACHDURCH</v>
      </c>
    </row>
    <row r="16" ht="14.25" customHeight="1">
      <c r="A16" s="14" t="s">
        <v>21</v>
      </c>
      <c r="B16" s="14" t="s">
        <v>22</v>
      </c>
      <c r="C16" s="14" t="str">
        <f t="shared" si="1"/>
        <v>WASTUNSIEWENNEINKAPITELENDET?SCHLIESSENSIEDASBUCHUNDLESENSIEESNIEWIEDER?WOHINGEHENSIEWENNIHREGESCHICHTEFERTIGIST?SIEKÖNNENSEINWERSIEWARENODERWERSIEWERDENWENNALLESSCHIEFGEHTLIEBLINGHALTEEINFACHDURCH</v>
      </c>
    </row>
    <row r="17" ht="14.25" customHeight="1">
      <c r="A17" s="14" t="s">
        <v>23</v>
      </c>
      <c r="B17" s="14" t="s">
        <v>24</v>
      </c>
      <c r="C17" s="14" t="str">
        <f t="shared" si="1"/>
        <v>WASTUNSIEWENNEINKAPITELENDET?SCHLIESSENSIEDASBUCHUNDLESENSIEESNIEWIEDER?WOHINGEHENSIEWENNIHREGESCHICHTEFERTIGIST?SIEKÖNNENSEINWERSIEWARENODERWERSIEWERDENWENNALLESSCHIEFGEHTLIEBLINGHALTEEINFACHDURCH</v>
      </c>
    </row>
    <row r="18" ht="14.25" customHeight="1">
      <c r="A18" s="14" t="s">
        <v>25</v>
      </c>
      <c r="B18" s="14" t="s">
        <v>16</v>
      </c>
      <c r="C18" s="14" t="str">
        <f t="shared" si="1"/>
        <v>WASTUNSIEWENNEINKAPITELENDET?SCHLIESSENSIEDASBUCHUNDLESENSIEESNIEWIEDER?WOHINGEHENSIEWENNIHREGESCHICHTEFERTIGIST?SIEKÖNNENSEINWERSIEWARENODERWERSIEWERDENWENNALLESSCHIEFGEHTLIEBLINGHALTEEINFACHDURCH</v>
      </c>
    </row>
    <row r="19" ht="14.25" customHeight="1">
      <c r="A19" s="14" t="s">
        <v>26</v>
      </c>
      <c r="B19" s="14" t="s">
        <v>16</v>
      </c>
      <c r="C19" s="14" t="str">
        <f t="shared" si="1"/>
        <v>WASTUNSIEWENNEINKAPITELENDET?SCHLIESSENSIEDASBUCHUNDLESENSIEESNIEWIEDER?WOHINGEHENSIEWENNIHREGESCHICHTEFERTIGIST?SIEKÖNNENSEINWERSIEWARENODERWERSIEWERDENWENNALLESSCHIEFGEHTLIEBLINGHALTEEINFACHDURCH</v>
      </c>
    </row>
    <row r="20" ht="14.25" customHeight="1">
      <c r="A20" s="14" t="s">
        <v>27</v>
      </c>
      <c r="B20" s="14" t="s">
        <v>16</v>
      </c>
      <c r="C20" s="14" t="str">
        <f t="shared" si="1"/>
        <v>WASTUNSIEWENNEINKAPITELENDET?SCHLIESSENSIEDASBUCHUNDLESENSIEESNIEWIEDER?WOHINGEHENSIEWENNIHREGESCHICHTEFERTIGIST?SIEKÖNNENSEINWERSIEWARENODERWERSIEWERDENWENNALLESSCHIEFGEHTLIEBLINGHALTEEINFACHDURCH</v>
      </c>
    </row>
    <row r="21" ht="14.25" customHeight="1">
      <c r="A21" s="14" t="s">
        <v>28</v>
      </c>
      <c r="B21" s="14" t="s">
        <v>29</v>
      </c>
      <c r="C21" s="14" t="str">
        <f t="shared" si="1"/>
        <v>WASTUNSIEWENNEINKAPITELENDET?SCHLIESSENSIEDASBUCHUNDLESENSIEESNIEWIEDER?WOHINGEHENSIEWENNIHREGESCHICHTEFERTIGIST?SIEKÖNNENSEINWERSIEWARENODERWERSIEWERDENWENNALLESSCHIEFGEHTLIEBLINGHALTEEINFACHDURCH</v>
      </c>
    </row>
    <row r="22" ht="14.25" customHeight="1">
      <c r="A22" s="14" t="s">
        <v>30</v>
      </c>
      <c r="B22" s="14" t="s">
        <v>18</v>
      </c>
      <c r="C22" s="14" t="str">
        <f t="shared" si="1"/>
        <v>WASTUNSIEWENNEINKAPITELENDET?SCHLIESSENSIEDASBUCHUNDLESENSIEESNIEWIEDER?WOHINGEHENSIEWENNIHREGESCHICHTEFERTIGIST?SIEKÖNNENSEINWERSIEWARENODERWERSIEWERDENWENNALLESSCHIEFGEHTLIEBLINGHALTEEINFACHDURCH</v>
      </c>
    </row>
    <row r="23" ht="14.25" customHeight="1">
      <c r="A23" s="14" t="s">
        <v>31</v>
      </c>
      <c r="B23" s="14" t="s">
        <v>20</v>
      </c>
      <c r="C23" s="14" t="str">
        <f t="shared" si="1"/>
        <v>WASTUNSIEWENNEINKAPITELENDET?SCHLIESSENSIEDASBUCHUNDLESENSIEESNIEWIEDER?WOHINGEHENSIEWENNIHREGESCHICHTEFERTIGIST?SIEKÖNNENSEINWERSIEWARENODERWERSIEWERDENWENNALLESSCHIEFGEHTLIEBLINGHALTEEINFACHDURCH</v>
      </c>
    </row>
    <row r="24" ht="14.25" customHeight="1">
      <c r="A24" s="14" t="s">
        <v>32</v>
      </c>
      <c r="B24" s="14" t="s">
        <v>20</v>
      </c>
      <c r="C24" s="14" t="str">
        <f t="shared" si="1"/>
        <v>WASTUNSIEWENNEINKAPITELENDET?SCHLIESSENSIEDASBUCHUNDLESENSIEESNIEWIEDER?WOHINGEHENSIEWENNIHREGESCHICHTEFERTIGIST?SIEKÖNNENSEINWERSIEWARENODERWERSIEWERDENWENNALLESSCHIEFGEHTLIEBLINGHALTEEINFACHDURCH</v>
      </c>
    </row>
    <row r="25" ht="14.25" customHeight="1">
      <c r="A25" s="14" t="s">
        <v>33</v>
      </c>
      <c r="B25" s="14" t="s">
        <v>22</v>
      </c>
      <c r="C25" s="14" t="str">
        <f t="shared" si="1"/>
        <v>WASTUNSIEWENNEINKAPITELENDET?SCHLIESSENSIEDASBUCHUNDLESENSIEESNIEWIEDER?WOHINGEHENSIEWENNIHREGESCHICHTEFERTIGIST?SIEKÖNNENSEINWERSIEWARENODERWERSIEWERDENWENNALLESSCHIEFGEHTLIEBLINGHALTEEINFACHDURCH</v>
      </c>
    </row>
    <row r="26" ht="14.25" customHeight="1">
      <c r="A26" s="14" t="s">
        <v>34</v>
      </c>
      <c r="B26" s="14" t="s">
        <v>22</v>
      </c>
      <c r="C26" s="14" t="str">
        <f t="shared" si="1"/>
        <v>WASTUNSIEWENNEINKAPITELENDET?SCHLIESSENSIEDASBUCHUNDLESENSIEESNIEWIEDER?WOHINGEHENSIEWENNIHREGESCHICHTEFERTIGIST?SIEKÖNNENSEINWERSIEWARENODERWERSIEWERDENWENNALLESSCHIEFGEHTLIEBLINGHALTEEINFACHDURCH</v>
      </c>
    </row>
    <row r="27" ht="14.25" customHeight="1">
      <c r="A27" s="14" t="s">
        <v>35</v>
      </c>
      <c r="B27" s="14" t="s">
        <v>24</v>
      </c>
      <c r="C27" s="14" t="str">
        <f t="shared" si="1"/>
        <v>WASTUNSIEWENNEINKAPITELENDET?SCHLIESSENSIEDASBUCHUNDLESENSIEESNIEWIEDER?WOHINGEHENSIEWENNIHREGESCHICHTEFERTIGIST?SIEKÖNNENSEINWERSIEWARENODERWERSIEWERDENWENNALLESSCHIEFGEHTLIEBLINGHALTEEINFACHDURCH</v>
      </c>
    </row>
    <row r="28" ht="14.25" customHeight="1">
      <c r="A28" s="14" t="s">
        <v>36</v>
      </c>
      <c r="B28" s="14" t="s">
        <v>24</v>
      </c>
      <c r="C28" s="14" t="str">
        <f t="shared" si="1"/>
        <v>WASTUNSIEWENNEINKAPITELENDET?SCHLIESSENSIEDASBUCHUNDLESENSIEESNIEWIEDER?WOHINGEHENSIEWENNIHREGESCHICHTEFERTIGIST?SIEKÖNNENSEINWERSIEWARENODERWERSIEWERDENWENNALLESSCHIEFGEHTLIEBLINGHALTEEINFACHDURCH</v>
      </c>
    </row>
    <row r="29" ht="14.25" customHeight="1">
      <c r="A29" s="14" t="s">
        <v>37</v>
      </c>
      <c r="B29" s="14" t="s">
        <v>24</v>
      </c>
      <c r="C29" s="14" t="str">
        <f t="shared" si="1"/>
        <v>WASTUNSIEWENNEINKAPITELENDET?SCHLIESSENSIEDASBUCHUNDLESENSIEESNIEWIEDER?WOHINGEHENSIEWENNIHREGESCHICHTEFERTIGIST?SIEKÖNNENSEINWERSIEWARENODERWERSIEWERDENWENNALLESSCHIEFGEHTLIEBLINGHALTEEINFACHDURCH</v>
      </c>
    </row>
    <row r="30" ht="14.25" customHeight="1">
      <c r="A30" s="14" t="s">
        <v>38</v>
      </c>
      <c r="B30" s="14" t="s">
        <v>39</v>
      </c>
      <c r="C30" s="14" t="str">
        <f t="shared" si="1"/>
        <v>WASTUNSIEWENNEINKAPITELENDET?SCHLIESSENSIEDASBUCHUNDLESENSIEESNIEWIEDER?WOHINGEHENSIEWENNIHREGESCHICHTEFERTIGIST?SIEKÖNNENSEINWERSIEWARENODERWERSIEWERDENWENNALLESSCHIEFGEHTLIEBLINGHALTEEINFACHDURCH</v>
      </c>
    </row>
    <row r="31" ht="14.25" customHeight="1">
      <c r="A31" s="14" t="s">
        <v>40</v>
      </c>
      <c r="B31" s="14" t="s">
        <v>16</v>
      </c>
      <c r="C31" s="14" t="str">
        <f t="shared" si="1"/>
        <v>WASTUNSIEWENNEINKAPITELENDET?SCHLIESSENSIEDASBUCHUNDLESENSIEESNIEWIEDER?WOHINGEHENSIEWENNIHREGESCHICHTEFERTIGIST?SIEKÖNNENSEINWERSIEWARENODERWERSIEWERDENWENNALLESSCHIEFGEHTLIEBLINGHALTEEINFACHDURCH</v>
      </c>
    </row>
    <row r="32" ht="14.25" customHeight="1">
      <c r="A32" s="14" t="s">
        <v>41</v>
      </c>
      <c r="B32" s="14" t="s">
        <v>22</v>
      </c>
      <c r="C32" s="14" t="str">
        <f t="shared" si="1"/>
        <v>WASTUNSIEWENNEINKAPITELENDET?SCHLIESSENSIEDASBUCHUNDLESENSIEESNIEWIEDER?WOHINGEHENSIEWENNIHREGESCHICHTEFERTIGIST?SIEKONNENSEINWERSIEWARENODERWERSIEWERDENWENNALLESSCHIEFGEHTLIEBLINGHALTEEINFACHDURCH</v>
      </c>
    </row>
    <row r="33" ht="14.25" customHeight="1">
      <c r="A33" s="14" t="s">
        <v>42</v>
      </c>
      <c r="B33" s="14" t="s">
        <v>43</v>
      </c>
      <c r="C33" s="14" t="str">
        <f t="shared" si="1"/>
        <v>WASTUNSIEWENNEINKAPITELENDET?SCHLIESSENSIEDASBUCHUNDLESENSIEESNIEWIEDER?WOHINGEHENSIEWENNIHREGESCHICHTEFERTIGIST?SIEKONNENSEINWERSIEWARENODERWERSIEWERDENWENNALLESSCHIEFGEHTLIEBLINGHALTEEINFACHDURCH</v>
      </c>
    </row>
    <row r="34" ht="14.25" customHeight="1">
      <c r="A34" s="14" t="s">
        <v>44</v>
      </c>
      <c r="B34" s="14" t="s">
        <v>16</v>
      </c>
      <c r="C34" s="14" t="str">
        <f t="shared" si="1"/>
        <v>WASTUNSIEWENNEINKAPITELENDET?SCHLIESSENSIEDASBUCHUNDLESENSIEESNIEWIEDER?WOHINGEHENSIEWENNIHREGESCHICHTEFERTIGIST?SIEKONNENSEINWERSIEWARENODERWERSIEWERDENWENNALLESSCHIEFGEHTLIEBLINGHALTEEINFACHDURCH</v>
      </c>
    </row>
    <row r="35" ht="14.25" customHeight="1">
      <c r="A35" s="14" t="s">
        <v>45</v>
      </c>
      <c r="B35" s="14" t="s">
        <v>22</v>
      </c>
      <c r="C35" s="14" t="str">
        <f t="shared" si="1"/>
        <v>WASTUNSIEWENNEINKAPITELENDET?SCHLIESSENSIEDASBUCHUNDLESENSIEESNIEWIEDER?WOHINGEHENSIEWENNIHREGESCHICHTEFERTIGIST?SIEKONNENSEINWERSIEWARENODERWERSIEWERDENWENNALLESSCHIEFGEHTLIEBLINGHALTEEINFACHDURCH</v>
      </c>
    </row>
    <row r="36" ht="14.25" customHeight="1">
      <c r="B36" s="14" t="s">
        <v>46</v>
      </c>
      <c r="C36" s="14">
        <f>LEN(C35)</f>
        <v>197</v>
      </c>
    </row>
    <row r="37" ht="69.0" customHeight="1">
      <c r="A37" s="16" t="s">
        <v>47</v>
      </c>
      <c r="B37" s="17" t="s">
        <v>48</v>
      </c>
      <c r="C37" s="18" t="s">
        <v>49</v>
      </c>
      <c r="D37" s="18" t="s">
        <v>50</v>
      </c>
      <c r="E37" s="18" t="s">
        <v>51</v>
      </c>
      <c r="F37" s="19" t="s">
        <v>52</v>
      </c>
      <c r="G37" s="19" t="s">
        <v>53</v>
      </c>
      <c r="H37" s="19" t="s">
        <v>54</v>
      </c>
      <c r="I37" s="20" t="s">
        <v>55</v>
      </c>
      <c r="J37" s="20" t="s">
        <v>56</v>
      </c>
      <c r="K37" s="20" t="s">
        <v>57</v>
      </c>
      <c r="L37" s="21" t="s">
        <v>58</v>
      </c>
      <c r="M37" s="21" t="s">
        <v>59</v>
      </c>
      <c r="N37" s="21" t="s">
        <v>60</v>
      </c>
      <c r="O37" s="22" t="s">
        <v>61</v>
      </c>
      <c r="P37" s="22" t="s">
        <v>62</v>
      </c>
      <c r="Q37" s="22" t="s">
        <v>63</v>
      </c>
      <c r="S37" s="23" t="s">
        <v>64</v>
      </c>
      <c r="T37" s="24"/>
      <c r="U37" s="24"/>
    </row>
    <row r="38" ht="14.25" customHeight="1">
      <c r="A38" s="16" t="s">
        <v>16</v>
      </c>
      <c r="B38" s="16">
        <f t="shared" ref="B38:B63" si="2">LEN($C$35)-LEN(SUBSTITUTE($C$35,A38,""))</f>
        <v>7</v>
      </c>
      <c r="C38" s="25">
        <v>0.13</v>
      </c>
      <c r="D38" s="25">
        <f t="shared" ref="D38:D63" si="3">C38*$C$36</f>
        <v>25.61</v>
      </c>
      <c r="E38" s="25">
        <f t="shared" ref="E38:E46" si="4">(B38-D38)^2/D38</f>
        <v>13.52331511</v>
      </c>
      <c r="F38" s="26">
        <v>0.08</v>
      </c>
      <c r="G38" s="26">
        <f t="shared" ref="G38:G63" si="5">F38*$C$36</f>
        <v>15.76</v>
      </c>
      <c r="H38" s="26">
        <f t="shared" ref="H38:H46" si="6">(B38-G38)^2/G38</f>
        <v>4.869137056</v>
      </c>
      <c r="I38" s="27">
        <v>0.08</v>
      </c>
      <c r="J38" s="27">
        <f t="shared" ref="J38:J63" si="7">I38*$C$36</f>
        <v>15.76</v>
      </c>
      <c r="K38" s="27">
        <f t="shared" ref="K38:K47" si="8">(B38-J38)^2/J38</f>
        <v>4.869137056</v>
      </c>
      <c r="L38" s="28">
        <v>0.07</v>
      </c>
      <c r="M38" s="28">
        <f t="shared" ref="M38:M63" si="9">L38*$C$36</f>
        <v>13.79</v>
      </c>
      <c r="N38" s="28">
        <f t="shared" ref="N38:N46" si="10">(B38-M38)^2/M38</f>
        <v>3.343299492</v>
      </c>
      <c r="O38" s="29">
        <v>0.15</v>
      </c>
      <c r="P38" s="29">
        <f t="shared" ref="P38:P63" si="11">O38*$C$36</f>
        <v>29.55</v>
      </c>
      <c r="Q38" s="29">
        <f t="shared" ref="Q38:Q46" si="12">(B38-P38)^2/P38</f>
        <v>17.20820643</v>
      </c>
      <c r="S38" s="30" t="s">
        <v>2</v>
      </c>
      <c r="T38" s="31">
        <f>SUM(E38:E63)</f>
        <v>130.0794186</v>
      </c>
      <c r="U38" s="14" t="str">
        <f>IF(T38=MIN(T38:T42),"ES ESPAÑOL","NO ES ESPAÑOL")</f>
        <v>NO ES ESPAÑOL</v>
      </c>
    </row>
    <row r="39" ht="14.25" customHeight="1">
      <c r="A39" s="16" t="s">
        <v>43</v>
      </c>
      <c r="B39" s="16">
        <f t="shared" si="2"/>
        <v>2</v>
      </c>
      <c r="C39" s="25">
        <v>0.01</v>
      </c>
      <c r="D39" s="25">
        <f t="shared" si="3"/>
        <v>1.97</v>
      </c>
      <c r="E39" s="25">
        <f t="shared" si="4"/>
        <v>0.0004568527919</v>
      </c>
      <c r="F39" s="26">
        <v>0.01</v>
      </c>
      <c r="G39" s="26">
        <f t="shared" si="5"/>
        <v>1.97</v>
      </c>
      <c r="H39" s="26">
        <f t="shared" si="6"/>
        <v>0.0004568527919</v>
      </c>
      <c r="I39" s="27">
        <v>0.01</v>
      </c>
      <c r="J39" s="27">
        <f t="shared" si="7"/>
        <v>1.97</v>
      </c>
      <c r="K39" s="27">
        <f t="shared" si="8"/>
        <v>0.0004568527919</v>
      </c>
      <c r="L39" s="28">
        <v>0.02</v>
      </c>
      <c r="M39" s="28">
        <f t="shared" si="9"/>
        <v>3.94</v>
      </c>
      <c r="N39" s="28">
        <f t="shared" si="10"/>
        <v>0.9552284264</v>
      </c>
      <c r="O39" s="29">
        <v>0.01</v>
      </c>
      <c r="P39" s="29">
        <f t="shared" si="11"/>
        <v>1.97</v>
      </c>
      <c r="Q39" s="29">
        <f t="shared" si="12"/>
        <v>0.0004568527919</v>
      </c>
      <c r="S39" s="32" t="s">
        <v>3</v>
      </c>
      <c r="T39" s="31">
        <f>SUM(H37:H63)</f>
        <v>69.89854713</v>
      </c>
      <c r="U39" s="14" t="str">
        <f>IF(T39=MIN(T38:T42),"ES INGLÉS","NO ES INGLÉS")</f>
        <v>NO ES INGLÉS</v>
      </c>
    </row>
    <row r="40" ht="14.25" customHeight="1">
      <c r="A40" s="16" t="s">
        <v>29</v>
      </c>
      <c r="B40" s="16">
        <f t="shared" si="2"/>
        <v>7</v>
      </c>
      <c r="C40" s="25">
        <v>0.05</v>
      </c>
      <c r="D40" s="25">
        <f t="shared" si="3"/>
        <v>9.85</v>
      </c>
      <c r="E40" s="25">
        <f t="shared" si="4"/>
        <v>0.8246192893</v>
      </c>
      <c r="F40" s="26">
        <v>0.03</v>
      </c>
      <c r="G40" s="26">
        <f t="shared" si="5"/>
        <v>5.91</v>
      </c>
      <c r="H40" s="26">
        <f t="shared" si="6"/>
        <v>0.2010321489</v>
      </c>
      <c r="I40" s="27">
        <v>0.03</v>
      </c>
      <c r="J40" s="27">
        <f t="shared" si="7"/>
        <v>5.91</v>
      </c>
      <c r="K40" s="27">
        <f t="shared" si="8"/>
        <v>0.2010321489</v>
      </c>
      <c r="L40" s="28">
        <v>0.03</v>
      </c>
      <c r="M40" s="28">
        <f t="shared" si="9"/>
        <v>5.91</v>
      </c>
      <c r="N40" s="28">
        <f t="shared" si="10"/>
        <v>0.2010321489</v>
      </c>
      <c r="O40" s="29">
        <v>0.04</v>
      </c>
      <c r="P40" s="29">
        <f t="shared" si="11"/>
        <v>7.88</v>
      </c>
      <c r="Q40" s="29">
        <f t="shared" si="12"/>
        <v>0.09827411168</v>
      </c>
      <c r="S40" s="33" t="s">
        <v>65</v>
      </c>
      <c r="T40" s="31">
        <f>SUM(K37:K63)</f>
        <v>114.1264201</v>
      </c>
      <c r="U40" s="14" t="str">
        <f>IF(T40=MIN(T41,T42,T38,T39,T40),"ES FRANCÉS","NO ES FRANCÉS")</f>
        <v>NO ES FRANCÉS</v>
      </c>
    </row>
    <row r="41" ht="14.25" customHeight="1">
      <c r="A41" s="16" t="s">
        <v>66</v>
      </c>
      <c r="B41" s="16">
        <f t="shared" si="2"/>
        <v>7</v>
      </c>
      <c r="C41" s="25">
        <v>0.06</v>
      </c>
      <c r="D41" s="25">
        <f t="shared" si="3"/>
        <v>11.82</v>
      </c>
      <c r="E41" s="25">
        <f t="shared" si="4"/>
        <v>1.965516074</v>
      </c>
      <c r="F41" s="26">
        <v>0.04</v>
      </c>
      <c r="G41" s="26">
        <f t="shared" si="5"/>
        <v>7.88</v>
      </c>
      <c r="H41" s="26">
        <f t="shared" si="6"/>
        <v>0.09827411168</v>
      </c>
      <c r="I41" s="27">
        <v>0.04</v>
      </c>
      <c r="J41" s="27">
        <f t="shared" si="7"/>
        <v>7.88</v>
      </c>
      <c r="K41" s="27">
        <f t="shared" si="8"/>
        <v>0.09827411168</v>
      </c>
      <c r="L41" s="28">
        <v>0.05</v>
      </c>
      <c r="M41" s="28">
        <f t="shared" si="9"/>
        <v>9.85</v>
      </c>
      <c r="N41" s="28">
        <f t="shared" si="10"/>
        <v>0.8246192893</v>
      </c>
      <c r="O41" s="29">
        <v>0.05</v>
      </c>
      <c r="P41" s="29">
        <f t="shared" si="11"/>
        <v>9.85</v>
      </c>
      <c r="Q41" s="29">
        <f t="shared" si="12"/>
        <v>0.8246192893</v>
      </c>
      <c r="S41" s="34" t="s">
        <v>67</v>
      </c>
      <c r="T41" s="31">
        <f>SUM(N37:N63)</f>
        <v>39.9416902</v>
      </c>
      <c r="U41" s="14" t="str">
        <f>IF(T41=MIN(T38:T42),"ES ALEMÁN","NO ES ALEMÁN")</f>
        <v>ES ALEMÁN</v>
      </c>
    </row>
    <row r="42" ht="14.25" customHeight="1">
      <c r="A42" s="16" t="s">
        <v>18</v>
      </c>
      <c r="B42" s="16">
        <f t="shared" si="2"/>
        <v>42</v>
      </c>
      <c r="C42" s="25">
        <v>0.14</v>
      </c>
      <c r="D42" s="25">
        <f t="shared" si="3"/>
        <v>27.58</v>
      </c>
      <c r="E42" s="25">
        <f t="shared" si="4"/>
        <v>7.539390863</v>
      </c>
      <c r="F42" s="26">
        <v>0.13</v>
      </c>
      <c r="G42" s="26">
        <f t="shared" si="5"/>
        <v>25.61</v>
      </c>
      <c r="H42" s="26">
        <f t="shared" si="6"/>
        <v>10.48934401</v>
      </c>
      <c r="I42" s="27">
        <v>0.15</v>
      </c>
      <c r="J42" s="27">
        <f t="shared" si="7"/>
        <v>29.55</v>
      </c>
      <c r="K42" s="27">
        <f t="shared" si="8"/>
        <v>5.245431472</v>
      </c>
      <c r="L42" s="28">
        <v>0.17</v>
      </c>
      <c r="M42" s="28">
        <f t="shared" si="9"/>
        <v>33.49</v>
      </c>
      <c r="N42" s="28">
        <f t="shared" si="10"/>
        <v>2.162439534</v>
      </c>
      <c r="O42" s="29">
        <v>0.13</v>
      </c>
      <c r="P42" s="29">
        <f t="shared" si="11"/>
        <v>25.61</v>
      </c>
      <c r="Q42" s="29">
        <f t="shared" si="12"/>
        <v>10.48934401</v>
      </c>
      <c r="S42" s="35" t="s">
        <v>6</v>
      </c>
      <c r="T42" s="31">
        <f>SUM(Q37:Q63)</f>
        <v>154.02473</v>
      </c>
      <c r="U42" s="14" t="str">
        <f>IF(T42=MIN(T38:T42 ),"ES PORTUGUÉS","NO ES PORTUGUÉS")</f>
        <v>NO ES PORTUGUÉS</v>
      </c>
    </row>
    <row r="43" ht="14.25" customHeight="1">
      <c r="A43" s="16" t="s">
        <v>68</v>
      </c>
      <c r="B43" s="16">
        <f t="shared" si="2"/>
        <v>3</v>
      </c>
      <c r="C43" s="25">
        <v>0.01</v>
      </c>
      <c r="D43" s="25">
        <f t="shared" si="3"/>
        <v>1.97</v>
      </c>
      <c r="E43" s="25">
        <f t="shared" si="4"/>
        <v>0.5385279188</v>
      </c>
      <c r="F43" s="26">
        <v>0.02</v>
      </c>
      <c r="G43" s="26">
        <f t="shared" si="5"/>
        <v>3.94</v>
      </c>
      <c r="H43" s="26">
        <f t="shared" si="6"/>
        <v>0.2242639594</v>
      </c>
      <c r="I43" s="27">
        <v>0.01</v>
      </c>
      <c r="J43" s="27">
        <f t="shared" si="7"/>
        <v>1.97</v>
      </c>
      <c r="K43" s="27">
        <f t="shared" si="8"/>
        <v>0.5385279188</v>
      </c>
      <c r="L43" s="28">
        <v>0.02</v>
      </c>
      <c r="M43" s="28">
        <f t="shared" si="9"/>
        <v>3.94</v>
      </c>
      <c r="N43" s="28">
        <f t="shared" si="10"/>
        <v>0.2242639594</v>
      </c>
      <c r="O43" s="29">
        <v>0.01</v>
      </c>
      <c r="P43" s="29">
        <f t="shared" si="11"/>
        <v>1.97</v>
      </c>
      <c r="Q43" s="29">
        <f t="shared" si="12"/>
        <v>0.5385279188</v>
      </c>
    </row>
    <row r="44" ht="14.25" customHeight="1">
      <c r="A44" s="16" t="s">
        <v>69</v>
      </c>
      <c r="B44" s="16">
        <f t="shared" si="2"/>
        <v>5</v>
      </c>
      <c r="C44" s="25">
        <v>0.01</v>
      </c>
      <c r="D44" s="25">
        <f t="shared" si="3"/>
        <v>1.97</v>
      </c>
      <c r="E44" s="25">
        <f t="shared" si="4"/>
        <v>4.66035533</v>
      </c>
      <c r="F44" s="26">
        <v>0.02</v>
      </c>
      <c r="G44" s="26">
        <f t="shared" si="5"/>
        <v>3.94</v>
      </c>
      <c r="H44" s="26">
        <f t="shared" si="6"/>
        <v>0.285177665</v>
      </c>
      <c r="I44" s="27">
        <v>0.01</v>
      </c>
      <c r="J44" s="27">
        <f t="shared" si="7"/>
        <v>1.97</v>
      </c>
      <c r="K44" s="27">
        <f t="shared" si="8"/>
        <v>4.66035533</v>
      </c>
      <c r="L44" s="28">
        <v>0.03</v>
      </c>
      <c r="M44" s="28">
        <f t="shared" si="9"/>
        <v>5.91</v>
      </c>
      <c r="N44" s="28">
        <f t="shared" si="10"/>
        <v>0.1401184433</v>
      </c>
      <c r="O44" s="29">
        <v>0.01</v>
      </c>
      <c r="P44" s="29">
        <f t="shared" si="11"/>
        <v>1.97</v>
      </c>
      <c r="Q44" s="29">
        <f t="shared" si="12"/>
        <v>4.66035533</v>
      </c>
    </row>
    <row r="45" ht="14.25" customHeight="1">
      <c r="A45" s="16" t="s">
        <v>70</v>
      </c>
      <c r="B45" s="16">
        <f t="shared" si="2"/>
        <v>12</v>
      </c>
      <c r="C45" s="25">
        <v>0.01</v>
      </c>
      <c r="D45" s="25">
        <f t="shared" si="3"/>
        <v>1.97</v>
      </c>
      <c r="E45" s="25">
        <f t="shared" si="4"/>
        <v>51.0664467</v>
      </c>
      <c r="F45" s="26">
        <v>0.06</v>
      </c>
      <c r="G45" s="26">
        <f t="shared" si="5"/>
        <v>11.82</v>
      </c>
      <c r="H45" s="26">
        <f t="shared" si="6"/>
        <v>0.002741116751</v>
      </c>
      <c r="I45" s="27">
        <v>0.01</v>
      </c>
      <c r="J45" s="27">
        <f t="shared" si="7"/>
        <v>1.97</v>
      </c>
      <c r="K45" s="27">
        <f t="shared" si="8"/>
        <v>51.0664467</v>
      </c>
      <c r="L45" s="28">
        <v>0.05</v>
      </c>
      <c r="M45" s="28">
        <f t="shared" si="9"/>
        <v>9.85</v>
      </c>
      <c r="N45" s="28">
        <f t="shared" si="10"/>
        <v>0.4692893401</v>
      </c>
      <c r="O45" s="29">
        <v>0.01</v>
      </c>
      <c r="P45" s="29">
        <f t="shared" si="11"/>
        <v>1.97</v>
      </c>
      <c r="Q45" s="29">
        <f t="shared" si="12"/>
        <v>51.0664467</v>
      </c>
    </row>
    <row r="46" ht="14.25" customHeight="1">
      <c r="A46" s="16" t="s">
        <v>20</v>
      </c>
      <c r="B46" s="16">
        <f t="shared" si="2"/>
        <v>22</v>
      </c>
      <c r="C46" s="25">
        <v>0.06</v>
      </c>
      <c r="D46" s="25">
        <f t="shared" si="3"/>
        <v>11.82</v>
      </c>
      <c r="E46" s="25">
        <f t="shared" si="4"/>
        <v>8.767546531</v>
      </c>
      <c r="F46" s="26">
        <v>0.07</v>
      </c>
      <c r="G46" s="26">
        <f t="shared" si="5"/>
        <v>13.79</v>
      </c>
      <c r="H46" s="26">
        <f t="shared" si="6"/>
        <v>4.887897027</v>
      </c>
      <c r="I46" s="27">
        <v>0.08</v>
      </c>
      <c r="J46" s="27">
        <f t="shared" si="7"/>
        <v>15.76</v>
      </c>
      <c r="K46" s="27">
        <f t="shared" si="8"/>
        <v>2.470659898</v>
      </c>
      <c r="L46" s="28">
        <v>0.08</v>
      </c>
      <c r="M46" s="28">
        <f t="shared" si="9"/>
        <v>15.76</v>
      </c>
      <c r="N46" s="28">
        <f t="shared" si="10"/>
        <v>2.470659898</v>
      </c>
      <c r="O46" s="29">
        <v>0.06</v>
      </c>
      <c r="P46" s="29">
        <f t="shared" si="11"/>
        <v>11.82</v>
      </c>
      <c r="Q46" s="29">
        <f t="shared" si="12"/>
        <v>8.767546531</v>
      </c>
    </row>
    <row r="47" ht="14.25" customHeight="1">
      <c r="A47" s="16" t="s">
        <v>71</v>
      </c>
      <c r="B47" s="16">
        <f t="shared" si="2"/>
        <v>0</v>
      </c>
      <c r="C47" s="25">
        <v>0.0</v>
      </c>
      <c r="D47" s="25">
        <f t="shared" si="3"/>
        <v>0</v>
      </c>
      <c r="E47" s="25">
        <v>0.0</v>
      </c>
      <c r="F47" s="26">
        <v>0.0</v>
      </c>
      <c r="G47" s="26">
        <f t="shared" si="5"/>
        <v>0</v>
      </c>
      <c r="H47" s="26">
        <v>0.0</v>
      </c>
      <c r="I47" s="27">
        <v>0.01</v>
      </c>
      <c r="J47" s="27">
        <f t="shared" si="7"/>
        <v>1.97</v>
      </c>
      <c r="K47" s="27">
        <f t="shared" si="8"/>
        <v>1.97</v>
      </c>
      <c r="L47" s="28">
        <v>0.0</v>
      </c>
      <c r="M47" s="28">
        <f t="shared" si="9"/>
        <v>0</v>
      </c>
      <c r="N47" s="28">
        <v>0.0</v>
      </c>
      <c r="O47" s="29">
        <v>0.0</v>
      </c>
      <c r="P47" s="29">
        <f t="shared" si="11"/>
        <v>0</v>
      </c>
      <c r="Q47" s="29">
        <v>0.0</v>
      </c>
    </row>
    <row r="48" ht="14.25" customHeight="1">
      <c r="A48" s="16" t="s">
        <v>72</v>
      </c>
      <c r="B48" s="16">
        <f t="shared" si="2"/>
        <v>2</v>
      </c>
      <c r="C48" s="25">
        <v>0.0</v>
      </c>
      <c r="D48" s="25">
        <f t="shared" si="3"/>
        <v>0</v>
      </c>
      <c r="E48" s="25">
        <v>0.0</v>
      </c>
      <c r="F48" s="26">
        <v>0.01</v>
      </c>
      <c r="G48" s="26">
        <f t="shared" si="5"/>
        <v>1.97</v>
      </c>
      <c r="H48" s="26">
        <f t="shared" ref="H48:H53" si="13">(B48-G48)^2/G48</f>
        <v>0.0004568527919</v>
      </c>
      <c r="I48" s="27">
        <v>0.0</v>
      </c>
      <c r="J48" s="27">
        <f t="shared" si="7"/>
        <v>0</v>
      </c>
      <c r="K48" s="27">
        <v>0.0</v>
      </c>
      <c r="L48" s="28">
        <v>0.01</v>
      </c>
      <c r="M48" s="28">
        <f t="shared" si="9"/>
        <v>1.97</v>
      </c>
      <c r="N48" s="28">
        <f t="shared" ref="N48:N53" si="14">(B48-M48)^2/M48</f>
        <v>0.0004568527919</v>
      </c>
      <c r="O48" s="29">
        <v>0.0</v>
      </c>
      <c r="P48" s="29">
        <f t="shared" si="11"/>
        <v>0</v>
      </c>
      <c r="Q48" s="29">
        <v>0.0</v>
      </c>
    </row>
    <row r="49" ht="14.25" customHeight="1">
      <c r="A49" s="16" t="s">
        <v>73</v>
      </c>
      <c r="B49" s="16">
        <f t="shared" si="2"/>
        <v>8</v>
      </c>
      <c r="C49" s="25">
        <v>0.05</v>
      </c>
      <c r="D49" s="25">
        <f t="shared" si="3"/>
        <v>9.85</v>
      </c>
      <c r="E49" s="25">
        <f t="shared" ref="E49:E59" si="15">(B49-D49)^2/D49</f>
        <v>0.3474619289</v>
      </c>
      <c r="F49" s="26">
        <v>0.04</v>
      </c>
      <c r="G49" s="26">
        <f t="shared" si="5"/>
        <v>7.88</v>
      </c>
      <c r="H49" s="26">
        <f t="shared" si="13"/>
        <v>0.001827411168</v>
      </c>
      <c r="I49" s="27">
        <v>0.05</v>
      </c>
      <c r="J49" s="27">
        <f t="shared" si="7"/>
        <v>9.85</v>
      </c>
      <c r="K49" s="27">
        <f t="shared" ref="K49:K59" si="16">(B49-J49)^2/J49</f>
        <v>0.3474619289</v>
      </c>
      <c r="L49" s="28">
        <v>0.03</v>
      </c>
      <c r="M49" s="28">
        <f t="shared" si="9"/>
        <v>5.91</v>
      </c>
      <c r="N49" s="28">
        <f t="shared" si="14"/>
        <v>0.7391032149</v>
      </c>
      <c r="O49" s="29">
        <v>0.03</v>
      </c>
      <c r="P49" s="29">
        <f t="shared" si="11"/>
        <v>5.91</v>
      </c>
      <c r="Q49" s="29">
        <f t="shared" ref="Q49:Q59" si="17">(B49-P49)^2/P49</f>
        <v>0.7391032149</v>
      </c>
    </row>
    <row r="50" ht="14.25" customHeight="1">
      <c r="A50" s="16" t="s">
        <v>74</v>
      </c>
      <c r="B50" s="16">
        <f t="shared" si="2"/>
        <v>0</v>
      </c>
      <c r="C50" s="25">
        <v>0.03</v>
      </c>
      <c r="D50" s="25">
        <f t="shared" si="3"/>
        <v>5.91</v>
      </c>
      <c r="E50" s="25">
        <f t="shared" si="15"/>
        <v>5.91</v>
      </c>
      <c r="F50" s="26">
        <v>0.02</v>
      </c>
      <c r="G50" s="26">
        <f t="shared" si="5"/>
        <v>3.94</v>
      </c>
      <c r="H50" s="26">
        <f t="shared" si="13"/>
        <v>3.94</v>
      </c>
      <c r="I50" s="27">
        <v>0.03</v>
      </c>
      <c r="J50" s="27">
        <f t="shared" si="7"/>
        <v>5.91</v>
      </c>
      <c r="K50" s="27">
        <f t="shared" si="16"/>
        <v>5.91</v>
      </c>
      <c r="L50" s="28">
        <v>0.03</v>
      </c>
      <c r="M50" s="28">
        <f t="shared" si="9"/>
        <v>5.91</v>
      </c>
      <c r="N50" s="28">
        <f t="shared" si="14"/>
        <v>5.91</v>
      </c>
      <c r="O50" s="29">
        <v>0.05</v>
      </c>
      <c r="P50" s="29">
        <f t="shared" si="11"/>
        <v>9.85</v>
      </c>
      <c r="Q50" s="29">
        <f t="shared" si="17"/>
        <v>9.85</v>
      </c>
    </row>
    <row r="51" ht="14.25" customHeight="1">
      <c r="A51" s="16" t="s">
        <v>75</v>
      </c>
      <c r="B51" s="16">
        <f t="shared" si="2"/>
        <v>23</v>
      </c>
      <c r="C51" s="25">
        <v>0.07</v>
      </c>
      <c r="D51" s="25">
        <f t="shared" si="3"/>
        <v>13.79</v>
      </c>
      <c r="E51" s="25">
        <f t="shared" si="15"/>
        <v>6.151131255</v>
      </c>
      <c r="F51" s="26">
        <v>0.07</v>
      </c>
      <c r="G51" s="26">
        <f t="shared" si="5"/>
        <v>13.79</v>
      </c>
      <c r="H51" s="26">
        <f t="shared" si="13"/>
        <v>6.151131255</v>
      </c>
      <c r="I51" s="27">
        <v>0.07</v>
      </c>
      <c r="J51" s="27">
        <f t="shared" si="7"/>
        <v>13.79</v>
      </c>
      <c r="K51" s="27">
        <f t="shared" si="16"/>
        <v>6.151131255</v>
      </c>
      <c r="L51" s="28">
        <v>0.1</v>
      </c>
      <c r="M51" s="28">
        <f t="shared" si="9"/>
        <v>19.7</v>
      </c>
      <c r="N51" s="28">
        <f t="shared" si="14"/>
        <v>0.5527918782</v>
      </c>
      <c r="O51" s="29">
        <v>0.05</v>
      </c>
      <c r="P51" s="29">
        <f t="shared" si="11"/>
        <v>9.85</v>
      </c>
      <c r="Q51" s="29">
        <f t="shared" si="17"/>
        <v>17.55558376</v>
      </c>
    </row>
    <row r="52" ht="14.25" customHeight="1">
      <c r="A52" s="16" t="s">
        <v>22</v>
      </c>
      <c r="B52" s="16">
        <f t="shared" si="2"/>
        <v>3</v>
      </c>
      <c r="C52" s="25">
        <v>0.09</v>
      </c>
      <c r="D52" s="25">
        <f t="shared" si="3"/>
        <v>17.73</v>
      </c>
      <c r="E52" s="25">
        <f t="shared" si="15"/>
        <v>12.23761421</v>
      </c>
      <c r="F52" s="26">
        <v>0.08</v>
      </c>
      <c r="G52" s="26">
        <f t="shared" si="5"/>
        <v>15.76</v>
      </c>
      <c r="H52" s="26">
        <f t="shared" si="13"/>
        <v>10.33106599</v>
      </c>
      <c r="I52" s="27">
        <v>0.05</v>
      </c>
      <c r="J52" s="27">
        <f t="shared" si="7"/>
        <v>9.85</v>
      </c>
      <c r="K52" s="27">
        <f t="shared" si="16"/>
        <v>4.763705584</v>
      </c>
      <c r="L52" s="28">
        <v>0.03</v>
      </c>
      <c r="M52" s="28">
        <f t="shared" si="9"/>
        <v>5.91</v>
      </c>
      <c r="N52" s="28">
        <f t="shared" si="14"/>
        <v>1.43284264</v>
      </c>
      <c r="O52" s="29">
        <v>0.11</v>
      </c>
      <c r="P52" s="29">
        <f t="shared" si="11"/>
        <v>21.67</v>
      </c>
      <c r="Q52" s="29">
        <f t="shared" si="17"/>
        <v>16.08532072</v>
      </c>
    </row>
    <row r="53" ht="14.25" customHeight="1">
      <c r="A53" s="16" t="s">
        <v>76</v>
      </c>
      <c r="B53" s="16">
        <f t="shared" si="2"/>
        <v>1</v>
      </c>
      <c r="C53" s="25">
        <v>0.03</v>
      </c>
      <c r="D53" s="25">
        <f t="shared" si="3"/>
        <v>5.91</v>
      </c>
      <c r="E53" s="25">
        <f t="shared" si="15"/>
        <v>4.079204738</v>
      </c>
      <c r="F53" s="26">
        <v>0.02</v>
      </c>
      <c r="G53" s="26">
        <f t="shared" si="5"/>
        <v>3.94</v>
      </c>
      <c r="H53" s="26">
        <f t="shared" si="13"/>
        <v>2.193807107</v>
      </c>
      <c r="I53" s="27">
        <v>0.03</v>
      </c>
      <c r="J53" s="27">
        <f t="shared" si="7"/>
        <v>5.91</v>
      </c>
      <c r="K53" s="27">
        <f t="shared" si="16"/>
        <v>4.079204738</v>
      </c>
      <c r="L53" s="28">
        <v>0.01</v>
      </c>
      <c r="M53" s="28">
        <f t="shared" si="9"/>
        <v>1.97</v>
      </c>
      <c r="N53" s="28">
        <f t="shared" si="14"/>
        <v>0.4776142132</v>
      </c>
      <c r="O53" s="29">
        <v>0.03</v>
      </c>
      <c r="P53" s="29">
        <f t="shared" si="11"/>
        <v>5.91</v>
      </c>
      <c r="Q53" s="29">
        <f t="shared" si="17"/>
        <v>4.079204738</v>
      </c>
    </row>
    <row r="54" ht="14.25" customHeight="1">
      <c r="A54" s="16" t="s">
        <v>77</v>
      </c>
      <c r="B54" s="16">
        <f t="shared" si="2"/>
        <v>0</v>
      </c>
      <c r="C54" s="25">
        <v>0.01</v>
      </c>
      <c r="D54" s="25">
        <f t="shared" si="3"/>
        <v>1.97</v>
      </c>
      <c r="E54" s="25">
        <f t="shared" si="15"/>
        <v>1.97</v>
      </c>
      <c r="F54" s="26">
        <v>0.0</v>
      </c>
      <c r="G54" s="26">
        <f t="shared" si="5"/>
        <v>0</v>
      </c>
      <c r="H54" s="26">
        <v>0.0</v>
      </c>
      <c r="I54" s="27">
        <v>0.01</v>
      </c>
      <c r="J54" s="27">
        <f t="shared" si="7"/>
        <v>1.97</v>
      </c>
      <c r="K54" s="27">
        <f t="shared" si="16"/>
        <v>1.97</v>
      </c>
      <c r="L54" s="36">
        <v>0.0</v>
      </c>
      <c r="M54" s="28">
        <f t="shared" si="9"/>
        <v>0</v>
      </c>
      <c r="N54" s="28">
        <v>0.0</v>
      </c>
      <c r="O54" s="29">
        <v>0.01</v>
      </c>
      <c r="P54" s="29">
        <f t="shared" si="11"/>
        <v>1.97</v>
      </c>
      <c r="Q54" s="29">
        <f t="shared" si="17"/>
        <v>1.97</v>
      </c>
    </row>
    <row r="55" ht="14.25" customHeight="1">
      <c r="A55" s="16" t="s">
        <v>78</v>
      </c>
      <c r="B55" s="16">
        <f t="shared" si="2"/>
        <v>9</v>
      </c>
      <c r="C55" s="25">
        <v>0.07</v>
      </c>
      <c r="D55" s="25">
        <f t="shared" si="3"/>
        <v>13.79</v>
      </c>
      <c r="E55" s="25">
        <f t="shared" si="15"/>
        <v>1.66382161</v>
      </c>
      <c r="F55" s="26">
        <v>0.06</v>
      </c>
      <c r="G55" s="26">
        <f t="shared" si="5"/>
        <v>11.82</v>
      </c>
      <c r="H55" s="26">
        <f t="shared" ref="H55:H60" si="18">(B55-G55)^2/G55</f>
        <v>0.6727918782</v>
      </c>
      <c r="I55" s="27">
        <v>0.07</v>
      </c>
      <c r="J55" s="27">
        <f t="shared" si="7"/>
        <v>13.79</v>
      </c>
      <c r="K55" s="27">
        <f t="shared" si="16"/>
        <v>1.66382161</v>
      </c>
      <c r="L55" s="28">
        <v>0.07</v>
      </c>
      <c r="M55" s="28">
        <f t="shared" si="9"/>
        <v>13.79</v>
      </c>
      <c r="N55" s="28">
        <f t="shared" ref="N55:N60" si="19">(B55-M55)^2/M55</f>
        <v>1.66382161</v>
      </c>
      <c r="O55" s="29">
        <v>0.07</v>
      </c>
      <c r="P55" s="29">
        <f t="shared" si="11"/>
        <v>13.79</v>
      </c>
      <c r="Q55" s="29">
        <f t="shared" si="17"/>
        <v>1.66382161</v>
      </c>
    </row>
    <row r="56" ht="14.25" customHeight="1">
      <c r="A56" s="16" t="s">
        <v>79</v>
      </c>
      <c r="B56" s="16">
        <f t="shared" si="2"/>
        <v>19</v>
      </c>
      <c r="C56" s="25">
        <v>0.08</v>
      </c>
      <c r="D56" s="25">
        <f t="shared" si="3"/>
        <v>15.76</v>
      </c>
      <c r="E56" s="25">
        <f t="shared" si="15"/>
        <v>0.6660913706</v>
      </c>
      <c r="F56" s="26">
        <v>0.06</v>
      </c>
      <c r="G56" s="26">
        <f t="shared" si="5"/>
        <v>11.82</v>
      </c>
      <c r="H56" s="26">
        <f t="shared" si="18"/>
        <v>4.361455161</v>
      </c>
      <c r="I56" s="27">
        <v>0.08</v>
      </c>
      <c r="J56" s="27">
        <f t="shared" si="7"/>
        <v>15.76</v>
      </c>
      <c r="K56" s="27">
        <f t="shared" si="16"/>
        <v>0.6660913706</v>
      </c>
      <c r="L56" s="28">
        <v>0.07</v>
      </c>
      <c r="M56" s="28">
        <f t="shared" si="9"/>
        <v>13.79</v>
      </c>
      <c r="N56" s="28">
        <f t="shared" si="19"/>
        <v>1.968390138</v>
      </c>
      <c r="O56" s="29">
        <v>0.08</v>
      </c>
      <c r="P56" s="29">
        <f t="shared" si="11"/>
        <v>15.76</v>
      </c>
      <c r="Q56" s="29">
        <f t="shared" si="17"/>
        <v>0.6660913706</v>
      </c>
    </row>
    <row r="57" ht="14.25" customHeight="1">
      <c r="A57" s="16" t="s">
        <v>80</v>
      </c>
      <c r="B57" s="16">
        <f t="shared" si="2"/>
        <v>8</v>
      </c>
      <c r="C57" s="25">
        <v>0.05</v>
      </c>
      <c r="D57" s="25">
        <f t="shared" si="3"/>
        <v>9.85</v>
      </c>
      <c r="E57" s="25">
        <f t="shared" si="15"/>
        <v>0.3474619289</v>
      </c>
      <c r="F57" s="26">
        <v>0.09</v>
      </c>
      <c r="G57" s="26">
        <f t="shared" si="5"/>
        <v>17.73</v>
      </c>
      <c r="H57" s="26">
        <f t="shared" si="18"/>
        <v>5.339701072</v>
      </c>
      <c r="I57" s="27">
        <v>0.07</v>
      </c>
      <c r="J57" s="27">
        <f t="shared" si="7"/>
        <v>13.79</v>
      </c>
      <c r="K57" s="27">
        <f t="shared" si="16"/>
        <v>2.431044235</v>
      </c>
      <c r="L57" s="28">
        <v>0.06</v>
      </c>
      <c r="M57" s="28">
        <f t="shared" si="9"/>
        <v>11.82</v>
      </c>
      <c r="N57" s="28">
        <f t="shared" si="19"/>
        <v>1.234551607</v>
      </c>
      <c r="O57" s="29">
        <v>0.05</v>
      </c>
      <c r="P57" s="29">
        <f t="shared" si="11"/>
        <v>9.85</v>
      </c>
      <c r="Q57" s="29">
        <f t="shared" si="17"/>
        <v>0.3474619289</v>
      </c>
    </row>
    <row r="58" ht="14.25" customHeight="1">
      <c r="A58" s="16" t="s">
        <v>24</v>
      </c>
      <c r="B58" s="16">
        <f t="shared" si="2"/>
        <v>4</v>
      </c>
      <c r="C58" s="25">
        <v>0.04</v>
      </c>
      <c r="D58" s="25">
        <f t="shared" si="3"/>
        <v>7.88</v>
      </c>
      <c r="E58" s="25">
        <f t="shared" si="15"/>
        <v>1.910456853</v>
      </c>
      <c r="F58" s="26">
        <v>0.03</v>
      </c>
      <c r="G58" s="26">
        <f t="shared" si="5"/>
        <v>5.91</v>
      </c>
      <c r="H58" s="26">
        <f t="shared" si="18"/>
        <v>0.6172758037</v>
      </c>
      <c r="I58" s="27">
        <v>0.06</v>
      </c>
      <c r="J58" s="27">
        <f t="shared" si="7"/>
        <v>11.82</v>
      </c>
      <c r="K58" s="27">
        <f t="shared" si="16"/>
        <v>5.173637902</v>
      </c>
      <c r="L58" s="28">
        <v>0.04</v>
      </c>
      <c r="M58" s="28">
        <f t="shared" si="9"/>
        <v>7.88</v>
      </c>
      <c r="N58" s="28">
        <f t="shared" si="19"/>
        <v>1.910456853</v>
      </c>
      <c r="O58" s="29">
        <v>0.05</v>
      </c>
      <c r="P58" s="29">
        <f t="shared" si="11"/>
        <v>9.85</v>
      </c>
      <c r="Q58" s="29">
        <f t="shared" si="17"/>
        <v>3.474365482</v>
      </c>
    </row>
    <row r="59" ht="14.25" customHeight="1">
      <c r="A59" s="16" t="s">
        <v>81</v>
      </c>
      <c r="B59" s="16">
        <f t="shared" si="2"/>
        <v>0</v>
      </c>
      <c r="C59" s="25">
        <v>0.01</v>
      </c>
      <c r="D59" s="25">
        <f t="shared" si="3"/>
        <v>1.97</v>
      </c>
      <c r="E59" s="25">
        <f t="shared" si="15"/>
        <v>1.97</v>
      </c>
      <c r="F59" s="26">
        <v>0.01</v>
      </c>
      <c r="G59" s="26">
        <f t="shared" si="5"/>
        <v>1.97</v>
      </c>
      <c r="H59" s="26">
        <f t="shared" si="18"/>
        <v>1.97</v>
      </c>
      <c r="I59" s="27">
        <v>0.02</v>
      </c>
      <c r="J59" s="27">
        <f t="shared" si="7"/>
        <v>3.94</v>
      </c>
      <c r="K59" s="27">
        <f t="shared" si="16"/>
        <v>3.94</v>
      </c>
      <c r="L59" s="28">
        <v>0.01</v>
      </c>
      <c r="M59" s="28">
        <f t="shared" si="9"/>
        <v>1.97</v>
      </c>
      <c r="N59" s="28">
        <f t="shared" si="19"/>
        <v>1.97</v>
      </c>
      <c r="O59" s="29">
        <v>0.02</v>
      </c>
      <c r="P59" s="29">
        <f t="shared" si="11"/>
        <v>3.94</v>
      </c>
      <c r="Q59" s="29">
        <f t="shared" si="17"/>
        <v>3.94</v>
      </c>
    </row>
    <row r="60" ht="14.25" customHeight="1">
      <c r="A60" s="16" t="s">
        <v>82</v>
      </c>
      <c r="B60" s="16">
        <f t="shared" si="2"/>
        <v>10</v>
      </c>
      <c r="C60" s="25">
        <v>0.0</v>
      </c>
      <c r="D60" s="25">
        <f t="shared" si="3"/>
        <v>0</v>
      </c>
      <c r="E60" s="25">
        <v>0.0</v>
      </c>
      <c r="F60" s="26">
        <v>0.02</v>
      </c>
      <c r="G60" s="26">
        <f t="shared" si="5"/>
        <v>3.94</v>
      </c>
      <c r="H60" s="26">
        <f t="shared" si="18"/>
        <v>9.32071066</v>
      </c>
      <c r="I60" s="27">
        <v>0.0</v>
      </c>
      <c r="J60" s="27">
        <f t="shared" si="7"/>
        <v>0</v>
      </c>
      <c r="K60" s="27">
        <v>0.0</v>
      </c>
      <c r="L60" s="28">
        <v>0.02</v>
      </c>
      <c r="M60" s="28">
        <f t="shared" si="9"/>
        <v>3.94</v>
      </c>
      <c r="N60" s="28">
        <f t="shared" si="19"/>
        <v>9.32071066</v>
      </c>
      <c r="O60" s="29">
        <v>0.0</v>
      </c>
      <c r="P60" s="29">
        <f t="shared" si="11"/>
        <v>0</v>
      </c>
      <c r="Q60" s="29">
        <v>0.0</v>
      </c>
    </row>
    <row r="61" ht="14.25" customHeight="1">
      <c r="A61" s="16" t="s">
        <v>83</v>
      </c>
      <c r="B61" s="16">
        <f t="shared" si="2"/>
        <v>0</v>
      </c>
      <c r="C61" s="25">
        <v>0.0</v>
      </c>
      <c r="D61" s="25">
        <f t="shared" si="3"/>
        <v>0</v>
      </c>
      <c r="E61" s="25">
        <v>0.0</v>
      </c>
      <c r="F61" s="26">
        <v>0.0</v>
      </c>
      <c r="G61" s="26">
        <f t="shared" si="5"/>
        <v>0</v>
      </c>
      <c r="H61" s="26">
        <v>0.0</v>
      </c>
      <c r="I61" s="27">
        <v>0.0</v>
      </c>
      <c r="J61" s="27">
        <f t="shared" si="7"/>
        <v>0</v>
      </c>
      <c r="K61" s="27">
        <v>0.0</v>
      </c>
      <c r="L61" s="28">
        <v>0.0</v>
      </c>
      <c r="M61" s="28">
        <f t="shared" si="9"/>
        <v>0</v>
      </c>
      <c r="N61" s="28">
        <v>0.0</v>
      </c>
      <c r="O61" s="29">
        <v>0.0</v>
      </c>
      <c r="P61" s="29">
        <f t="shared" si="11"/>
        <v>0</v>
      </c>
      <c r="Q61" s="29">
        <v>0.0</v>
      </c>
    </row>
    <row r="62" ht="14.25" customHeight="1">
      <c r="A62" s="16" t="s">
        <v>39</v>
      </c>
      <c r="B62" s="16">
        <f t="shared" si="2"/>
        <v>0</v>
      </c>
      <c r="C62" s="25">
        <v>0.01</v>
      </c>
      <c r="D62" s="25">
        <f t="shared" si="3"/>
        <v>1.97</v>
      </c>
      <c r="E62" s="25">
        <f t="shared" ref="E62:E63" si="20">(B62-D62)^2/D62</f>
        <v>1.97</v>
      </c>
      <c r="F62" s="26">
        <v>0.02</v>
      </c>
      <c r="G62" s="26">
        <f t="shared" si="5"/>
        <v>3.94</v>
      </c>
      <c r="H62" s="26">
        <f>(B62-G62)^2/G62</f>
        <v>3.94</v>
      </c>
      <c r="I62" s="27">
        <v>0.0</v>
      </c>
      <c r="J62" s="27">
        <f t="shared" si="7"/>
        <v>0</v>
      </c>
      <c r="K62" s="27">
        <v>0.0</v>
      </c>
      <c r="L62" s="28">
        <v>0.0</v>
      </c>
      <c r="M62" s="28">
        <f t="shared" si="9"/>
        <v>0</v>
      </c>
      <c r="N62" s="28">
        <v>0.0</v>
      </c>
      <c r="O62" s="29">
        <v>0.0</v>
      </c>
      <c r="P62" s="29">
        <f t="shared" si="11"/>
        <v>0</v>
      </c>
      <c r="Q62" s="29">
        <v>0.0</v>
      </c>
    </row>
    <row r="63" ht="14.25" customHeight="1">
      <c r="A63" s="16" t="s">
        <v>84</v>
      </c>
      <c r="B63" s="16">
        <f t="shared" si="2"/>
        <v>0</v>
      </c>
      <c r="C63" s="25">
        <v>0.01</v>
      </c>
      <c r="D63" s="25">
        <f t="shared" si="3"/>
        <v>1.97</v>
      </c>
      <c r="E63" s="25">
        <f t="shared" si="20"/>
        <v>1.97</v>
      </c>
      <c r="F63" s="26">
        <v>0.0</v>
      </c>
      <c r="G63" s="26">
        <f t="shared" si="5"/>
        <v>0</v>
      </c>
      <c r="H63" s="26">
        <v>0.0</v>
      </c>
      <c r="I63" s="27">
        <v>0.03</v>
      </c>
      <c r="J63" s="27">
        <f t="shared" si="7"/>
        <v>5.91</v>
      </c>
      <c r="K63" s="27">
        <f>(B63-J63)^2/J63</f>
        <v>5.91</v>
      </c>
      <c r="L63" s="28">
        <v>0.01</v>
      </c>
      <c r="M63" s="28">
        <f t="shared" si="9"/>
        <v>1.97</v>
      </c>
      <c r="N63" s="28">
        <f>(B63-M63)^2/M63</f>
        <v>1.97</v>
      </c>
      <c r="O63" s="29">
        <v>0.0</v>
      </c>
      <c r="P63" s="29">
        <f t="shared" si="11"/>
        <v>0</v>
      </c>
      <c r="Q63" s="29">
        <v>0.0</v>
      </c>
    </row>
    <row r="64" ht="14.25" customHeight="1">
      <c r="D64" s="40" t="s">
        <v>92</v>
      </c>
      <c r="E64" s="38">
        <f>SUM(E38:E63)</f>
        <v>130.0794186</v>
      </c>
      <c r="F64" s="39"/>
      <c r="G64" s="40" t="s">
        <v>86</v>
      </c>
      <c r="H64" s="39">
        <f>SUM(H37:H63)</f>
        <v>69.89854713</v>
      </c>
      <c r="I64" s="39"/>
      <c r="J64" s="40" t="s">
        <v>87</v>
      </c>
      <c r="K64" s="39">
        <f>SUM(K37:K63)</f>
        <v>114.1264201</v>
      </c>
      <c r="L64" s="38"/>
      <c r="M64" s="40" t="s">
        <v>88</v>
      </c>
      <c r="N64" s="39">
        <f>SUM(N37:N63)</f>
        <v>39.9416902</v>
      </c>
      <c r="O64" s="39"/>
      <c r="P64" s="40" t="s">
        <v>89</v>
      </c>
      <c r="Q64" s="39">
        <f>SUM(Q37:Q63)</f>
        <v>154.02473</v>
      </c>
    </row>
    <row r="65" ht="33.75" customHeight="1"/>
    <row r="66" ht="14.25" customHeight="1"/>
    <row r="67" ht="14.25" customHeight="1"/>
    <row r="68" ht="24.75" customHeight="1">
      <c r="B68" s="41"/>
    </row>
    <row r="69" ht="14.25" customHeight="1"/>
    <row r="70" ht="14.25" customHeight="1"/>
    <row r="71" ht="30.0"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K1"/>
    <mergeCell ref="A2:C2"/>
    <mergeCell ref="A7:I8"/>
    <mergeCell ref="B68:H68"/>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5"/>
    <col customWidth="1" min="2" max="2" width="10.25"/>
    <col customWidth="1" min="3" max="3" width="12.38"/>
    <col customWidth="1" min="4" max="5" width="9.38"/>
    <col customWidth="1" min="6" max="6" width="10.75"/>
    <col customWidth="1" min="7" max="8" width="9.38"/>
    <col customWidth="1" min="9" max="9" width="10.75"/>
    <col customWidth="1" min="10" max="11" width="9.38"/>
    <col customWidth="1" min="12" max="12" width="11.25"/>
    <col customWidth="1" min="13" max="14" width="9.38"/>
    <col customWidth="1" min="15" max="17" width="10.88"/>
    <col customWidth="1" min="18" max="26" width="9.38"/>
  </cols>
  <sheetData>
    <row r="1" ht="14.25" customHeight="1">
      <c r="A1" s="1" t="s">
        <v>0</v>
      </c>
      <c r="B1" s="2"/>
      <c r="C1" s="2"/>
      <c r="D1" s="2"/>
      <c r="E1" s="2"/>
      <c r="F1" s="2"/>
      <c r="G1" s="2"/>
      <c r="H1" s="2"/>
      <c r="I1" s="2"/>
      <c r="J1" s="2"/>
      <c r="K1" s="3"/>
    </row>
    <row r="2" ht="14.25" customHeight="1">
      <c r="A2" s="4" t="s">
        <v>1</v>
      </c>
      <c r="D2" s="5" t="s">
        <v>2</v>
      </c>
      <c r="E2" s="6" t="s">
        <v>3</v>
      </c>
      <c r="F2" s="7" t="s">
        <v>4</v>
      </c>
      <c r="G2" s="8" t="s">
        <v>5</v>
      </c>
      <c r="H2" s="9" t="s">
        <v>6</v>
      </c>
    </row>
    <row r="3" ht="14.25" customHeight="1"/>
    <row r="4" ht="14.25" customHeight="1">
      <c r="A4" s="10"/>
      <c r="B4" s="10"/>
      <c r="C4" s="10"/>
    </row>
    <row r="5" ht="14.25" customHeight="1"/>
    <row r="6" ht="42.75" customHeight="1">
      <c r="A6" s="11" t="s">
        <v>7</v>
      </c>
      <c r="B6" s="12" t="s">
        <v>97</v>
      </c>
      <c r="C6" s="10"/>
      <c r="D6" s="10"/>
      <c r="E6" s="10"/>
      <c r="F6" s="10"/>
      <c r="G6" s="10"/>
      <c r="H6" s="10"/>
      <c r="I6" s="10"/>
      <c r="J6" s="10"/>
      <c r="K6" s="10"/>
    </row>
    <row r="7" ht="14.25" customHeight="1">
      <c r="A7" s="13" t="s">
        <v>98</v>
      </c>
      <c r="J7" s="10"/>
      <c r="K7" s="10"/>
    </row>
    <row r="8" ht="14.25" customHeight="1">
      <c r="J8" s="10"/>
      <c r="K8" s="10"/>
    </row>
    <row r="9" ht="14.25" customHeight="1">
      <c r="A9" s="14" t="s">
        <v>10</v>
      </c>
      <c r="B9" s="14" t="s">
        <v>11</v>
      </c>
      <c r="C9" s="14" t="str">
        <f>UPPER(A7)</f>
        <v>O QUE VOCÊ FAZ QUANDO UM CAPÍTULO TERMINA? VOCÊ FECHA O LIVRO E NUNCA MAIS O LÊ? AONDE VOCÊ VAI QUANDO SUA HISTÓRIA TERMINA? VOCÊ PODE SER QUEM VOCÊ ERA OU QUEM VOCÊ SE TORNARÁ. SE TUDO DER ERRADO, QUERIDA, APENAS ESPERE.</v>
      </c>
    </row>
    <row r="10" ht="14.25" customHeight="1">
      <c r="A10" s="14" t="s">
        <v>12</v>
      </c>
      <c r="C10" s="14" t="str">
        <f>SUBSTITUTE(C9,",","")</f>
        <v>O QUE VOCÊ FAZ QUANDO UM CAPÍTULO TERMINA? VOCÊ FECHA O LIVRO E NUNCA MAIS O LÊ? AONDE VOCÊ VAI QUANDO SUA HISTÓRIA TERMINA? VOCÊ PODE SER QUEM VOCÊ ERA OU QUEM VOCÊ SE TORNARÁ. SE TUDO DER ERRADO QUERIDA APENAS ESPERE.</v>
      </c>
    </row>
    <row r="11" ht="14.25" customHeight="1">
      <c r="A11" s="14" t="s">
        <v>13</v>
      </c>
      <c r="C11" s="14" t="str">
        <f>SUBSTITUTE(C10,".","")</f>
        <v>O QUE VOCÊ FAZ QUANDO UM CAPÍTULO TERMINA? VOCÊ FECHA O LIVRO E NUNCA MAIS O LÊ? AONDE VOCÊ VAI QUANDO SUA HISTÓRIA TERMINA? VOCÊ PODE SER QUEM VOCÊ ERA OU QUEM VOCÊ SE TORNARÁ SE TUDO DER ERRADO QUERIDA APENAS ESPERE</v>
      </c>
    </row>
    <row r="12" ht="14.25" customHeight="1">
      <c r="A12" s="14" t="s">
        <v>14</v>
      </c>
      <c r="C12" s="14" t="str">
        <f>SUBSTITUTE(C11," ","")</f>
        <v>OQUEVOCÊFAZQUANDOUMCAPÍTULOTERMINA?VOCÊFECHAOLIVROENUNCAMAISOLÊ?AONDEVOCÊVAIQUANDOSUAHISTÓRIATERMINA?VOCÊPODESERQUEMVOCÊERAOUQUEMVOCÊSETORNARÁSETUDODERERRADOQUERIDAAPENASESPERE</v>
      </c>
    </row>
    <row r="13" ht="14.25" customHeight="1">
      <c r="A13" s="14" t="s">
        <v>15</v>
      </c>
      <c r="B13" s="14" t="s">
        <v>16</v>
      </c>
      <c r="C13" s="14" t="str">
        <f t="shared" ref="C13:C35" si="1">SUBSTITUTE(C12,A13,B13)</f>
        <v>OQUEVOCÊFAZQUANDOUMCAPÍTULOTERMINA?VOCÊFECHAOLIVROENUNCAMAISOLÊ?AONDEVOCÊVAIQUANDOSUAHISTÓRIATERMINA?VOCÊPODESERQUEMVOCÊERAOUQUEMVOCÊSETORNARASETUDODERERRADOQUERIDAAPENASESPERE</v>
      </c>
      <c r="I13" s="15"/>
    </row>
    <row r="14" ht="14.25" customHeight="1">
      <c r="A14" s="14" t="s">
        <v>17</v>
      </c>
      <c r="B14" s="14" t="s">
        <v>18</v>
      </c>
      <c r="C14" s="14" t="str">
        <f t="shared" si="1"/>
        <v>OQUEVOCÊFAZQUANDOUMCAPÍTULOTERMINA?VOCÊFECHAOLIVROENUNCAMAISOLÊ?AONDEVOCÊVAIQUANDOSUAHISTÓRIATERMINA?VOCÊPODESERQUEMVOCÊERAOUQUEMVOCÊSETORNARASETUDODERERRADOQUERIDAAPENASESPERE</v>
      </c>
    </row>
    <row r="15" ht="14.25" customHeight="1">
      <c r="A15" s="14" t="s">
        <v>19</v>
      </c>
      <c r="B15" s="14" t="s">
        <v>20</v>
      </c>
      <c r="C15" s="14" t="str">
        <f t="shared" si="1"/>
        <v>OQUEVOCÊFAZQUANDOUMCAPITULOTERMINA?VOCÊFECHAOLIVROENUNCAMAISOLÊ?AONDEVOCÊVAIQUANDOSUAHISTÓRIATERMINA?VOCÊPODESERQUEMVOCÊERAOUQUEMVOCÊSETORNARASETUDODERERRADOQUERIDAAPENASESPERE</v>
      </c>
    </row>
    <row r="16" ht="14.25" customHeight="1">
      <c r="A16" s="14" t="s">
        <v>21</v>
      </c>
      <c r="B16" s="14" t="s">
        <v>22</v>
      </c>
      <c r="C16" s="14" t="str">
        <f t="shared" si="1"/>
        <v>OQUEVOCÊFAZQUANDOUMCAPITULOTERMINA?VOCÊFECHAOLIVROENUNCAMAISOLÊ?AONDEVOCÊVAIQUANDOSUAHISTORIATERMINA?VOCÊPODESERQUEMVOCÊERAOUQUEMVOCÊSETORNARASETUDODERERRADOQUERIDAAPENASESPERE</v>
      </c>
    </row>
    <row r="17" ht="14.25" customHeight="1">
      <c r="A17" s="14" t="s">
        <v>23</v>
      </c>
      <c r="B17" s="14" t="s">
        <v>24</v>
      </c>
      <c r="C17" s="14" t="str">
        <f t="shared" si="1"/>
        <v>OQUEVOCÊFAZQUANDOUMCAPITULOTERMINA?VOCÊFECHAOLIVROENUNCAMAISOLÊ?AONDEVOCÊVAIQUANDOSUAHISTORIATERMINA?VOCÊPODESERQUEMVOCÊERAOUQUEMVOCÊSETORNARASETUDODERERRADOQUERIDAAPENASESPERE</v>
      </c>
    </row>
    <row r="18" ht="14.25" customHeight="1">
      <c r="A18" s="14" t="s">
        <v>25</v>
      </c>
      <c r="B18" s="14" t="s">
        <v>16</v>
      </c>
      <c r="C18" s="14" t="str">
        <f t="shared" si="1"/>
        <v>OQUEVOCÊFAZQUANDOUMCAPITULOTERMINA?VOCÊFECHAOLIVROENUNCAMAISOLÊ?AONDEVOCÊVAIQUANDOSUAHISTORIATERMINA?VOCÊPODESERQUEMVOCÊERAOUQUEMVOCÊSETORNARASETUDODERERRADOQUERIDAAPENASESPERE</v>
      </c>
    </row>
    <row r="19" ht="14.25" customHeight="1">
      <c r="A19" s="14" t="s">
        <v>26</v>
      </c>
      <c r="B19" s="14" t="s">
        <v>16</v>
      </c>
      <c r="C19" s="14" t="str">
        <f t="shared" si="1"/>
        <v>OQUEVOCÊFAZQUANDOUMCAPITULOTERMINA?VOCÊFECHAOLIVROENUNCAMAISOLÊ?AONDEVOCÊVAIQUANDOSUAHISTORIATERMINA?VOCÊPODESERQUEMVOCÊERAOUQUEMVOCÊSETORNARASETUDODERERRADOQUERIDAAPENASESPERE</v>
      </c>
    </row>
    <row r="20" ht="14.25" customHeight="1">
      <c r="A20" s="14" t="s">
        <v>27</v>
      </c>
      <c r="B20" s="14" t="s">
        <v>16</v>
      </c>
      <c r="C20" s="14" t="str">
        <f t="shared" si="1"/>
        <v>OQUEVOCÊFAZQUANDOUMCAPITULOTERMINA?VOCÊFECHAOLIVROENUNCAMAISOLÊ?AONDEVOCÊVAIQUANDOSUAHISTORIATERMINA?VOCÊPODESERQUEMVOCÊERAOUQUEMVOCÊSETORNARASETUDODERERRADOQUERIDAAPENASESPERE</v>
      </c>
    </row>
    <row r="21" ht="14.25" customHeight="1">
      <c r="A21" s="14" t="s">
        <v>28</v>
      </c>
      <c r="B21" s="14" t="s">
        <v>29</v>
      </c>
      <c r="C21" s="14" t="str">
        <f t="shared" si="1"/>
        <v>OQUEVOCÊFAZQUANDOUMCAPITULOTERMINA?VOCÊFECHAOLIVROENUNCAMAISOLÊ?AONDEVOCÊVAIQUANDOSUAHISTORIATERMINA?VOCÊPODESERQUEMVOCÊERAOUQUEMVOCÊSETORNARASETUDODERERRADOQUERIDAAPENASESPERE</v>
      </c>
    </row>
    <row r="22" ht="14.25" customHeight="1">
      <c r="A22" s="14" t="s">
        <v>30</v>
      </c>
      <c r="B22" s="14" t="s">
        <v>18</v>
      </c>
      <c r="C22" s="14" t="str">
        <f t="shared" si="1"/>
        <v>OQUEVOCEFAZQUANDOUMCAPITULOTERMINA?VOCEFECHAOLIVROENUNCAMAISOLE?AONDEVOCEVAIQUANDOSUAHISTORIATERMINA?VOCEPODESERQUEMVOCEERAOUQUEMVOCESETORNARASETUDODERERRADOQUERIDAAPENASESPERE</v>
      </c>
    </row>
    <row r="23" ht="14.25" customHeight="1">
      <c r="A23" s="14" t="s">
        <v>31</v>
      </c>
      <c r="B23" s="14" t="s">
        <v>20</v>
      </c>
      <c r="C23" s="14" t="str">
        <f t="shared" si="1"/>
        <v>OQUEVOCEFAZQUANDOUMCAPITULOTERMINA?VOCEFECHAOLIVROENUNCAMAISOLE?AONDEVOCEVAIQUANDOSUAHISTORIATERMINA?VOCEPODESERQUEMVOCEERAOUQUEMVOCESETORNARASETUDODERERRADOQUERIDAAPENASESPERE</v>
      </c>
    </row>
    <row r="24" ht="14.25" customHeight="1">
      <c r="A24" s="14" t="s">
        <v>32</v>
      </c>
      <c r="B24" s="14" t="s">
        <v>20</v>
      </c>
      <c r="C24" s="14" t="str">
        <f t="shared" si="1"/>
        <v>OQUEVOCEFAZQUANDOUMCAPITULOTERMINA?VOCEFECHAOLIVROENUNCAMAISOLE?AONDEVOCEVAIQUANDOSUAHISTORIATERMINA?VOCEPODESERQUEMVOCEERAOUQUEMVOCESETORNARASETUDODERERRADOQUERIDAAPENASESPERE</v>
      </c>
    </row>
    <row r="25" ht="14.25" customHeight="1">
      <c r="A25" s="14" t="s">
        <v>33</v>
      </c>
      <c r="B25" s="14" t="s">
        <v>22</v>
      </c>
      <c r="C25" s="14" t="str">
        <f t="shared" si="1"/>
        <v>OQUEVOCEFAZQUANDOUMCAPITULOTERMINA?VOCEFECHAOLIVROENUNCAMAISOLE?AONDEVOCEVAIQUANDOSUAHISTORIATERMINA?VOCEPODESERQUEMVOCEERAOUQUEMVOCESETORNARASETUDODERERRADOQUERIDAAPENASESPERE</v>
      </c>
    </row>
    <row r="26" ht="14.25" customHeight="1">
      <c r="A26" s="14" t="s">
        <v>34</v>
      </c>
      <c r="B26" s="14" t="s">
        <v>22</v>
      </c>
      <c r="C26" s="14" t="str">
        <f t="shared" si="1"/>
        <v>OQUEVOCEFAZQUANDOUMCAPITULOTERMINA?VOCEFECHAOLIVROENUNCAMAISOLE?AONDEVOCEVAIQUANDOSUAHISTORIATERMINA?VOCEPODESERQUEMVOCEERAOUQUEMVOCESETORNARASETUDODERERRADOQUERIDAAPENASESPERE</v>
      </c>
    </row>
    <row r="27" ht="14.25" customHeight="1">
      <c r="A27" s="14" t="s">
        <v>35</v>
      </c>
      <c r="B27" s="14" t="s">
        <v>24</v>
      </c>
      <c r="C27" s="14" t="str">
        <f t="shared" si="1"/>
        <v>OQUEVOCEFAZQUANDOUMCAPITULOTERMINA?VOCEFECHAOLIVROENUNCAMAISOLE?AONDEVOCEVAIQUANDOSUAHISTORIATERMINA?VOCEPODESERQUEMVOCEERAOUQUEMVOCESETORNARASETUDODERERRADOQUERIDAAPENASESPERE</v>
      </c>
    </row>
    <row r="28" ht="14.25" customHeight="1">
      <c r="A28" s="14" t="s">
        <v>36</v>
      </c>
      <c r="B28" s="14" t="s">
        <v>24</v>
      </c>
      <c r="C28" s="14" t="str">
        <f t="shared" si="1"/>
        <v>OQUEVOCEFAZQUANDOUMCAPITULOTERMINA?VOCEFECHAOLIVROENUNCAMAISOLE?AONDEVOCEVAIQUANDOSUAHISTORIATERMINA?VOCEPODESERQUEMVOCEERAOUQUEMVOCESETORNARASETUDODERERRADOQUERIDAAPENASESPERE</v>
      </c>
    </row>
    <row r="29" ht="14.25" customHeight="1">
      <c r="A29" s="14" t="s">
        <v>37</v>
      </c>
      <c r="B29" s="14" t="s">
        <v>24</v>
      </c>
      <c r="C29" s="14" t="str">
        <f t="shared" si="1"/>
        <v>OQUEVOCEFAZQUANDOUMCAPITULOTERMINA?VOCEFECHAOLIVROENUNCAMAISOLE?AONDEVOCEVAIQUANDOSUAHISTORIATERMINA?VOCEPODESERQUEMVOCEERAOUQUEMVOCESETORNARASETUDODERERRADOQUERIDAAPENASESPERE</v>
      </c>
    </row>
    <row r="30" ht="14.25" customHeight="1">
      <c r="A30" s="14" t="s">
        <v>38</v>
      </c>
      <c r="B30" s="14" t="s">
        <v>39</v>
      </c>
      <c r="C30" s="14" t="str">
        <f t="shared" si="1"/>
        <v>OQUEVOCEFAZQUANDOUMCAPITULOTERMINA?VOCEFECHAOLIVROENUNCAMAISOLE?AONDEVOCEVAIQUANDOSUAHISTORIATERMINA?VOCEPODESERQUEMVOCEERAOUQUEMVOCESETORNARASETUDODERERRADOQUERIDAAPENASESPERE</v>
      </c>
    </row>
    <row r="31" ht="14.25" customHeight="1">
      <c r="A31" s="14" t="s">
        <v>40</v>
      </c>
      <c r="B31" s="14" t="s">
        <v>16</v>
      </c>
      <c r="C31" s="14" t="str">
        <f t="shared" si="1"/>
        <v>OQUEVOCEFAZQUANDOUMCAPITULOTERMINA?VOCEFECHAOLIVROENUNCAMAISOLE?AONDEVOCEVAIQUANDOSUAHISTORIATERMINA?VOCEPODESERQUEMVOCEERAOUQUEMVOCESETORNARASETUDODERERRADOQUERIDAAPENASESPERE</v>
      </c>
    </row>
    <row r="32" ht="14.25" customHeight="1">
      <c r="A32" s="14" t="s">
        <v>41</v>
      </c>
      <c r="B32" s="14" t="s">
        <v>22</v>
      </c>
      <c r="C32" s="14" t="str">
        <f t="shared" si="1"/>
        <v>OQUEVOCEFAZQUANDOUMCAPITULOTERMINA?VOCEFECHAOLIVROENUNCAMAISOLE?AONDEVOCEVAIQUANDOSUAHISTORIATERMINA?VOCEPODESERQUEMVOCEERAOUQUEMVOCESETORNARASETUDODERERRADOQUERIDAAPENASESPERE</v>
      </c>
    </row>
    <row r="33" ht="14.25" customHeight="1">
      <c r="A33" s="14" t="s">
        <v>42</v>
      </c>
      <c r="B33" s="14" t="s">
        <v>43</v>
      </c>
      <c r="C33" s="14" t="str">
        <f t="shared" si="1"/>
        <v>OQUEVOCEFAZQUANDOUMCAPITULOTERMINA?VOCEFECHAOLIVROENUNCAMAISOLE?AONDEVOCEVAIQUANDOSUAHISTORIATERMINA?VOCEPODESERQUEMVOCEERAOUQUEMVOCESETORNARASETUDODERERRADOQUERIDAAPENASESPERE</v>
      </c>
    </row>
    <row r="34" ht="14.25" customHeight="1">
      <c r="A34" s="14" t="s">
        <v>44</v>
      </c>
      <c r="B34" s="14" t="s">
        <v>16</v>
      </c>
      <c r="C34" s="14" t="str">
        <f t="shared" si="1"/>
        <v>OQUEVOCEFAZQUANDOUMCAPITULOTERMINA?VOCEFECHAOLIVROENUNCAMAISOLE?AONDEVOCEVAIQUANDOSUAHISTORIATERMINA?VOCEPODESERQUEMVOCEERAOUQUEMVOCESETORNARASETUDODERERRADOQUERIDAAPENASESPERE</v>
      </c>
    </row>
    <row r="35" ht="14.25" customHeight="1">
      <c r="A35" s="14" t="s">
        <v>45</v>
      </c>
      <c r="B35" s="14" t="s">
        <v>22</v>
      </c>
      <c r="C35" s="14" t="str">
        <f t="shared" si="1"/>
        <v>OQUEVOCEFAZQUANDOUMCAPITULOTERMINA?VOCEFECHAOLIVROENUNCAMAISOLE?AONDEVOCEVAIQUANDOSUAHISTORIATERMINA?VOCEPODESERQUEMVOCEERAOUQUEMVOCESETORNARASETUDODERERRADOQUERIDAAPENASESPERE</v>
      </c>
    </row>
    <row r="36" ht="14.25" customHeight="1">
      <c r="B36" s="14" t="s">
        <v>46</v>
      </c>
      <c r="C36" s="14">
        <f>LEN(C35)</f>
        <v>176</v>
      </c>
    </row>
    <row r="37" ht="69.0" customHeight="1">
      <c r="A37" s="16" t="s">
        <v>47</v>
      </c>
      <c r="B37" s="17" t="s">
        <v>48</v>
      </c>
      <c r="C37" s="18" t="s">
        <v>49</v>
      </c>
      <c r="D37" s="18" t="s">
        <v>50</v>
      </c>
      <c r="E37" s="18" t="s">
        <v>51</v>
      </c>
      <c r="F37" s="19" t="s">
        <v>52</v>
      </c>
      <c r="G37" s="19" t="s">
        <v>53</v>
      </c>
      <c r="H37" s="19" t="s">
        <v>54</v>
      </c>
      <c r="I37" s="20" t="s">
        <v>55</v>
      </c>
      <c r="J37" s="20" t="s">
        <v>56</v>
      </c>
      <c r="K37" s="20" t="s">
        <v>57</v>
      </c>
      <c r="L37" s="21" t="s">
        <v>58</v>
      </c>
      <c r="M37" s="21" t="s">
        <v>59</v>
      </c>
      <c r="N37" s="21" t="s">
        <v>60</v>
      </c>
      <c r="O37" s="22" t="s">
        <v>61</v>
      </c>
      <c r="P37" s="22" t="s">
        <v>62</v>
      </c>
      <c r="Q37" s="22" t="s">
        <v>63</v>
      </c>
      <c r="S37" s="23" t="s">
        <v>64</v>
      </c>
      <c r="T37" s="24"/>
      <c r="U37" s="24"/>
    </row>
    <row r="38" ht="14.25" customHeight="1">
      <c r="A38" s="16" t="s">
        <v>16</v>
      </c>
      <c r="B38" s="16">
        <f t="shared" ref="B38:B63" si="2">LEN($C$35)-LEN(SUBSTITUTE($C$35,A38,""))</f>
        <v>20</v>
      </c>
      <c r="C38" s="25">
        <v>0.13</v>
      </c>
      <c r="D38" s="25">
        <f t="shared" ref="D38:D63" si="3">C38*$C$36</f>
        <v>22.88</v>
      </c>
      <c r="E38" s="25">
        <f t="shared" ref="E38:E46" si="4">(B38-D38)^2/D38</f>
        <v>0.3625174825</v>
      </c>
      <c r="F38" s="26">
        <v>0.08</v>
      </c>
      <c r="G38" s="26">
        <f t="shared" ref="G38:G63" si="5">F38*$C$36</f>
        <v>14.08</v>
      </c>
      <c r="H38" s="26">
        <f t="shared" ref="H38:H46" si="6">(B38-G38)^2/G38</f>
        <v>2.489090909</v>
      </c>
      <c r="I38" s="27">
        <v>0.08</v>
      </c>
      <c r="J38" s="27">
        <f t="shared" ref="J38:J63" si="7">I38*$C$36</f>
        <v>14.08</v>
      </c>
      <c r="K38" s="27">
        <f t="shared" ref="K38:K47" si="8">(B38-J38)^2/J38</f>
        <v>2.489090909</v>
      </c>
      <c r="L38" s="28">
        <v>0.07</v>
      </c>
      <c r="M38" s="28">
        <f t="shared" ref="M38:M63" si="9">L38*$C$36</f>
        <v>12.32</v>
      </c>
      <c r="N38" s="28">
        <f t="shared" ref="N38:N46" si="10">(B38-M38)^2/M38</f>
        <v>4.787532468</v>
      </c>
      <c r="O38" s="29">
        <v>0.15</v>
      </c>
      <c r="P38" s="29">
        <f t="shared" ref="P38:P63" si="11">O38*$C$36</f>
        <v>26.4</v>
      </c>
      <c r="Q38" s="29">
        <f t="shared" ref="Q38:Q46" si="12">(B38-P38)^2/P38</f>
        <v>1.551515152</v>
      </c>
      <c r="S38" s="30" t="s">
        <v>2</v>
      </c>
      <c r="T38" s="31">
        <f>SUM(E38:E63)</f>
        <v>52.72283494</v>
      </c>
      <c r="U38" s="14" t="str">
        <f>IF(T38=MIN(T38:T42),"ES ESPAÑOL","NO ES ESPAÑOL")</f>
        <v>NO ES ESPAÑOL</v>
      </c>
    </row>
    <row r="39" ht="14.25" customHeight="1">
      <c r="A39" s="16" t="s">
        <v>43</v>
      </c>
      <c r="B39" s="16">
        <f t="shared" si="2"/>
        <v>0</v>
      </c>
      <c r="C39" s="25">
        <v>0.01</v>
      </c>
      <c r="D39" s="25">
        <f t="shared" si="3"/>
        <v>1.76</v>
      </c>
      <c r="E39" s="25">
        <f t="shared" si="4"/>
        <v>1.76</v>
      </c>
      <c r="F39" s="26">
        <v>0.01</v>
      </c>
      <c r="G39" s="26">
        <f t="shared" si="5"/>
        <v>1.76</v>
      </c>
      <c r="H39" s="26">
        <f t="shared" si="6"/>
        <v>1.76</v>
      </c>
      <c r="I39" s="27">
        <v>0.01</v>
      </c>
      <c r="J39" s="27">
        <f t="shared" si="7"/>
        <v>1.76</v>
      </c>
      <c r="K39" s="27">
        <f t="shared" si="8"/>
        <v>1.76</v>
      </c>
      <c r="L39" s="28">
        <v>0.02</v>
      </c>
      <c r="M39" s="28">
        <f t="shared" si="9"/>
        <v>3.52</v>
      </c>
      <c r="N39" s="28">
        <f t="shared" si="10"/>
        <v>3.52</v>
      </c>
      <c r="O39" s="29">
        <v>0.01</v>
      </c>
      <c r="P39" s="29">
        <f t="shared" si="11"/>
        <v>1.76</v>
      </c>
      <c r="Q39" s="29">
        <f t="shared" si="12"/>
        <v>1.76</v>
      </c>
      <c r="S39" s="32" t="s">
        <v>3</v>
      </c>
      <c r="T39" s="31">
        <f>SUM(H37:H63)</f>
        <v>74.04101149</v>
      </c>
      <c r="U39" s="14" t="str">
        <f>IF(T39=MIN(T38:T42),"ES INGLÉS","NO ES INGLÉS")</f>
        <v>NO ES INGLÉS</v>
      </c>
    </row>
    <row r="40" ht="14.25" customHeight="1">
      <c r="A40" s="16" t="s">
        <v>29</v>
      </c>
      <c r="B40" s="16">
        <f t="shared" si="2"/>
        <v>9</v>
      </c>
      <c r="C40" s="25">
        <v>0.05</v>
      </c>
      <c r="D40" s="25">
        <f t="shared" si="3"/>
        <v>8.8</v>
      </c>
      <c r="E40" s="25">
        <f t="shared" si="4"/>
        <v>0.004545454545</v>
      </c>
      <c r="F40" s="26">
        <v>0.03</v>
      </c>
      <c r="G40" s="26">
        <f t="shared" si="5"/>
        <v>5.28</v>
      </c>
      <c r="H40" s="26">
        <f t="shared" si="6"/>
        <v>2.620909091</v>
      </c>
      <c r="I40" s="27">
        <v>0.03</v>
      </c>
      <c r="J40" s="27">
        <f t="shared" si="7"/>
        <v>5.28</v>
      </c>
      <c r="K40" s="27">
        <f t="shared" si="8"/>
        <v>2.620909091</v>
      </c>
      <c r="L40" s="28">
        <v>0.03</v>
      </c>
      <c r="M40" s="28">
        <f t="shared" si="9"/>
        <v>5.28</v>
      </c>
      <c r="N40" s="28">
        <f t="shared" si="10"/>
        <v>2.620909091</v>
      </c>
      <c r="O40" s="29">
        <v>0.04</v>
      </c>
      <c r="P40" s="29">
        <f t="shared" si="11"/>
        <v>7.04</v>
      </c>
      <c r="Q40" s="29">
        <f t="shared" si="12"/>
        <v>0.5456818182</v>
      </c>
      <c r="S40" s="33" t="s">
        <v>65</v>
      </c>
      <c r="T40" s="31">
        <f>SUM(K37:K63)</f>
        <v>57.30045996</v>
      </c>
      <c r="U40" s="14" t="str">
        <f>IF(T40=MIN(T41,T42,T38,T39,T40),"ES FRANCÉS","NO ES FRANCÉS")</f>
        <v>NO ES FRANCÉS</v>
      </c>
    </row>
    <row r="41" ht="14.25" customHeight="1">
      <c r="A41" s="16" t="s">
        <v>66</v>
      </c>
      <c r="B41" s="16">
        <f t="shared" si="2"/>
        <v>8</v>
      </c>
      <c r="C41" s="25">
        <v>0.06</v>
      </c>
      <c r="D41" s="25">
        <f t="shared" si="3"/>
        <v>10.56</v>
      </c>
      <c r="E41" s="25">
        <f t="shared" si="4"/>
        <v>0.6206060606</v>
      </c>
      <c r="F41" s="26">
        <v>0.04</v>
      </c>
      <c r="G41" s="26">
        <f t="shared" si="5"/>
        <v>7.04</v>
      </c>
      <c r="H41" s="26">
        <f t="shared" si="6"/>
        <v>0.1309090909</v>
      </c>
      <c r="I41" s="27">
        <v>0.04</v>
      </c>
      <c r="J41" s="27">
        <f t="shared" si="7"/>
        <v>7.04</v>
      </c>
      <c r="K41" s="27">
        <f t="shared" si="8"/>
        <v>0.1309090909</v>
      </c>
      <c r="L41" s="28">
        <v>0.05</v>
      </c>
      <c r="M41" s="28">
        <f t="shared" si="9"/>
        <v>8.8</v>
      </c>
      <c r="N41" s="28">
        <f t="shared" si="10"/>
        <v>0.07272727273</v>
      </c>
      <c r="O41" s="29">
        <v>0.05</v>
      </c>
      <c r="P41" s="29">
        <f t="shared" si="11"/>
        <v>8.8</v>
      </c>
      <c r="Q41" s="29">
        <f t="shared" si="12"/>
        <v>0.07272727273</v>
      </c>
      <c r="S41" s="34" t="s">
        <v>67</v>
      </c>
      <c r="T41" s="31">
        <f>SUM(N37:N63)</f>
        <v>108.2311691</v>
      </c>
      <c r="U41" s="14" t="str">
        <f>IF(T41=MIN(T38:T42),"ES ALEMÁN","NO ES ALEMÁN")</f>
        <v>NO ES ALEMÁN</v>
      </c>
    </row>
    <row r="42" ht="14.25" customHeight="1">
      <c r="A42" s="16" t="s">
        <v>18</v>
      </c>
      <c r="B42" s="16">
        <f t="shared" si="2"/>
        <v>27</v>
      </c>
      <c r="C42" s="25">
        <v>0.14</v>
      </c>
      <c r="D42" s="25">
        <f t="shared" si="3"/>
        <v>24.64</v>
      </c>
      <c r="E42" s="25">
        <f t="shared" si="4"/>
        <v>0.226038961</v>
      </c>
      <c r="F42" s="26">
        <v>0.13</v>
      </c>
      <c r="G42" s="26">
        <f t="shared" si="5"/>
        <v>22.88</v>
      </c>
      <c r="H42" s="26">
        <f t="shared" si="6"/>
        <v>0.7418881119</v>
      </c>
      <c r="I42" s="27">
        <v>0.15</v>
      </c>
      <c r="J42" s="27">
        <f t="shared" si="7"/>
        <v>26.4</v>
      </c>
      <c r="K42" s="27">
        <f t="shared" si="8"/>
        <v>0.01363636364</v>
      </c>
      <c r="L42" s="28">
        <v>0.17</v>
      </c>
      <c r="M42" s="28">
        <f t="shared" si="9"/>
        <v>29.92</v>
      </c>
      <c r="N42" s="28">
        <f t="shared" si="10"/>
        <v>0.284973262</v>
      </c>
      <c r="O42" s="29">
        <v>0.13</v>
      </c>
      <c r="P42" s="29">
        <f t="shared" si="11"/>
        <v>22.88</v>
      </c>
      <c r="Q42" s="29">
        <f t="shared" si="12"/>
        <v>0.7418881119</v>
      </c>
      <c r="S42" s="35" t="s">
        <v>6</v>
      </c>
      <c r="T42" s="31">
        <f>SUM(Q37:Q63)</f>
        <v>29.5730776</v>
      </c>
      <c r="U42" s="14" t="str">
        <f>IF(T42=MIN(T38:T42 ),"ES PORTUGUÉS","NO ES PORTUGUÉS")</f>
        <v>ES PORTUGUÉS</v>
      </c>
    </row>
    <row r="43" ht="14.25" customHeight="1">
      <c r="A43" s="16" t="s">
        <v>68</v>
      </c>
      <c r="B43" s="16">
        <f t="shared" si="2"/>
        <v>2</v>
      </c>
      <c r="C43" s="25">
        <v>0.01</v>
      </c>
      <c r="D43" s="25">
        <f t="shared" si="3"/>
        <v>1.76</v>
      </c>
      <c r="E43" s="25">
        <f t="shared" si="4"/>
        <v>0.03272727273</v>
      </c>
      <c r="F43" s="26">
        <v>0.02</v>
      </c>
      <c r="G43" s="26">
        <f t="shared" si="5"/>
        <v>3.52</v>
      </c>
      <c r="H43" s="26">
        <f t="shared" si="6"/>
        <v>0.6563636364</v>
      </c>
      <c r="I43" s="27">
        <v>0.01</v>
      </c>
      <c r="J43" s="27">
        <f t="shared" si="7"/>
        <v>1.76</v>
      </c>
      <c r="K43" s="27">
        <f t="shared" si="8"/>
        <v>0.03272727273</v>
      </c>
      <c r="L43" s="28">
        <v>0.02</v>
      </c>
      <c r="M43" s="28">
        <f t="shared" si="9"/>
        <v>3.52</v>
      </c>
      <c r="N43" s="28">
        <f t="shared" si="10"/>
        <v>0.6563636364</v>
      </c>
      <c r="O43" s="29">
        <v>0.01</v>
      </c>
      <c r="P43" s="29">
        <f t="shared" si="11"/>
        <v>1.76</v>
      </c>
      <c r="Q43" s="29">
        <f t="shared" si="12"/>
        <v>0.03272727273</v>
      </c>
    </row>
    <row r="44" ht="14.25" customHeight="1">
      <c r="A44" s="16" t="s">
        <v>69</v>
      </c>
      <c r="B44" s="16">
        <f t="shared" si="2"/>
        <v>0</v>
      </c>
      <c r="C44" s="25">
        <v>0.01</v>
      </c>
      <c r="D44" s="25">
        <f t="shared" si="3"/>
        <v>1.76</v>
      </c>
      <c r="E44" s="25">
        <f t="shared" si="4"/>
        <v>1.76</v>
      </c>
      <c r="F44" s="26">
        <v>0.02</v>
      </c>
      <c r="G44" s="26">
        <f t="shared" si="5"/>
        <v>3.52</v>
      </c>
      <c r="H44" s="26">
        <f t="shared" si="6"/>
        <v>3.52</v>
      </c>
      <c r="I44" s="27">
        <v>0.01</v>
      </c>
      <c r="J44" s="27">
        <f t="shared" si="7"/>
        <v>1.76</v>
      </c>
      <c r="K44" s="27">
        <f t="shared" si="8"/>
        <v>1.76</v>
      </c>
      <c r="L44" s="28">
        <v>0.03</v>
      </c>
      <c r="M44" s="28">
        <f t="shared" si="9"/>
        <v>5.28</v>
      </c>
      <c r="N44" s="28">
        <f t="shared" si="10"/>
        <v>5.28</v>
      </c>
      <c r="O44" s="29">
        <v>0.01</v>
      </c>
      <c r="P44" s="29">
        <f t="shared" si="11"/>
        <v>1.76</v>
      </c>
      <c r="Q44" s="29">
        <f t="shared" si="12"/>
        <v>1.76</v>
      </c>
    </row>
    <row r="45" ht="14.25" customHeight="1">
      <c r="A45" s="16" t="s">
        <v>70</v>
      </c>
      <c r="B45" s="16">
        <f t="shared" si="2"/>
        <v>2</v>
      </c>
      <c r="C45" s="25">
        <v>0.01</v>
      </c>
      <c r="D45" s="25">
        <f t="shared" si="3"/>
        <v>1.76</v>
      </c>
      <c r="E45" s="25">
        <f t="shared" si="4"/>
        <v>0.03272727273</v>
      </c>
      <c r="F45" s="26">
        <v>0.06</v>
      </c>
      <c r="G45" s="26">
        <f t="shared" si="5"/>
        <v>10.56</v>
      </c>
      <c r="H45" s="26">
        <f t="shared" si="6"/>
        <v>6.938787879</v>
      </c>
      <c r="I45" s="27">
        <v>0.01</v>
      </c>
      <c r="J45" s="27">
        <f t="shared" si="7"/>
        <v>1.76</v>
      </c>
      <c r="K45" s="27">
        <f t="shared" si="8"/>
        <v>0.03272727273</v>
      </c>
      <c r="L45" s="28">
        <v>0.05</v>
      </c>
      <c r="M45" s="28">
        <f t="shared" si="9"/>
        <v>8.8</v>
      </c>
      <c r="N45" s="28">
        <f t="shared" si="10"/>
        <v>5.254545455</v>
      </c>
      <c r="O45" s="29">
        <v>0.01</v>
      </c>
      <c r="P45" s="29">
        <f t="shared" si="11"/>
        <v>1.76</v>
      </c>
      <c r="Q45" s="29">
        <f t="shared" si="12"/>
        <v>0.03272727273</v>
      </c>
    </row>
    <row r="46" ht="14.25" customHeight="1">
      <c r="A46" s="16" t="s">
        <v>20</v>
      </c>
      <c r="B46" s="16">
        <f t="shared" si="2"/>
        <v>9</v>
      </c>
      <c r="C46" s="25">
        <v>0.06</v>
      </c>
      <c r="D46" s="25">
        <f t="shared" si="3"/>
        <v>10.56</v>
      </c>
      <c r="E46" s="25">
        <f t="shared" si="4"/>
        <v>0.2304545455</v>
      </c>
      <c r="F46" s="26">
        <v>0.07</v>
      </c>
      <c r="G46" s="26">
        <f t="shared" si="5"/>
        <v>12.32</v>
      </c>
      <c r="H46" s="26">
        <f t="shared" si="6"/>
        <v>0.8946753247</v>
      </c>
      <c r="I46" s="27">
        <v>0.08</v>
      </c>
      <c r="J46" s="27">
        <f t="shared" si="7"/>
        <v>14.08</v>
      </c>
      <c r="K46" s="27">
        <f t="shared" si="8"/>
        <v>1.832840909</v>
      </c>
      <c r="L46" s="28">
        <v>0.08</v>
      </c>
      <c r="M46" s="28">
        <f t="shared" si="9"/>
        <v>14.08</v>
      </c>
      <c r="N46" s="28">
        <f t="shared" si="10"/>
        <v>1.832840909</v>
      </c>
      <c r="O46" s="29">
        <v>0.06</v>
      </c>
      <c r="P46" s="29">
        <f t="shared" si="11"/>
        <v>10.56</v>
      </c>
      <c r="Q46" s="29">
        <f t="shared" si="12"/>
        <v>0.2304545455</v>
      </c>
    </row>
    <row r="47" ht="14.25" customHeight="1">
      <c r="A47" s="16" t="s">
        <v>71</v>
      </c>
      <c r="B47" s="16">
        <f t="shared" si="2"/>
        <v>0</v>
      </c>
      <c r="C47" s="25">
        <v>0.0</v>
      </c>
      <c r="D47" s="25">
        <f t="shared" si="3"/>
        <v>0</v>
      </c>
      <c r="E47" s="25">
        <v>0.0</v>
      </c>
      <c r="F47" s="26">
        <v>0.0</v>
      </c>
      <c r="G47" s="26">
        <f t="shared" si="5"/>
        <v>0</v>
      </c>
      <c r="H47" s="26">
        <v>0.0</v>
      </c>
      <c r="I47" s="27">
        <v>0.01</v>
      </c>
      <c r="J47" s="27">
        <f t="shared" si="7"/>
        <v>1.76</v>
      </c>
      <c r="K47" s="27">
        <f t="shared" si="8"/>
        <v>1.76</v>
      </c>
      <c r="L47" s="28">
        <v>0.0</v>
      </c>
      <c r="M47" s="28">
        <f t="shared" si="9"/>
        <v>0</v>
      </c>
      <c r="N47" s="28">
        <v>0.0</v>
      </c>
      <c r="O47" s="29">
        <v>0.0</v>
      </c>
      <c r="P47" s="29">
        <f t="shared" si="11"/>
        <v>0</v>
      </c>
      <c r="Q47" s="29">
        <v>0.0</v>
      </c>
    </row>
    <row r="48" ht="14.25" customHeight="1">
      <c r="A48" s="16" t="s">
        <v>72</v>
      </c>
      <c r="B48" s="16">
        <f t="shared" si="2"/>
        <v>0</v>
      </c>
      <c r="C48" s="25">
        <v>0.0</v>
      </c>
      <c r="D48" s="25">
        <f t="shared" si="3"/>
        <v>0</v>
      </c>
      <c r="E48" s="25">
        <v>0.0</v>
      </c>
      <c r="F48" s="26">
        <v>0.01</v>
      </c>
      <c r="G48" s="26">
        <f t="shared" si="5"/>
        <v>1.76</v>
      </c>
      <c r="H48" s="26">
        <f t="shared" ref="H48:H53" si="13">(B48-G48)^2/G48</f>
        <v>1.76</v>
      </c>
      <c r="I48" s="27">
        <v>0.0</v>
      </c>
      <c r="J48" s="27">
        <f t="shared" si="7"/>
        <v>0</v>
      </c>
      <c r="K48" s="27">
        <v>0.0</v>
      </c>
      <c r="L48" s="28">
        <v>0.01</v>
      </c>
      <c r="M48" s="28">
        <f t="shared" si="9"/>
        <v>1.76</v>
      </c>
      <c r="N48" s="28">
        <f t="shared" ref="N48:N53" si="14">(B48-M48)^2/M48</f>
        <v>1.76</v>
      </c>
      <c r="O48" s="29">
        <v>0.0</v>
      </c>
      <c r="P48" s="29">
        <f t="shared" si="11"/>
        <v>0</v>
      </c>
      <c r="Q48" s="29">
        <v>0.0</v>
      </c>
    </row>
    <row r="49" ht="14.25" customHeight="1">
      <c r="A49" s="16" t="s">
        <v>73</v>
      </c>
      <c r="B49" s="16">
        <f t="shared" si="2"/>
        <v>3</v>
      </c>
      <c r="C49" s="25">
        <v>0.05</v>
      </c>
      <c r="D49" s="25">
        <f t="shared" si="3"/>
        <v>8.8</v>
      </c>
      <c r="E49" s="25">
        <f t="shared" ref="E49:E59" si="15">(B49-D49)^2/D49</f>
        <v>3.822727273</v>
      </c>
      <c r="F49" s="26">
        <v>0.04</v>
      </c>
      <c r="G49" s="26">
        <f t="shared" si="5"/>
        <v>7.04</v>
      </c>
      <c r="H49" s="26">
        <f t="shared" si="13"/>
        <v>2.318409091</v>
      </c>
      <c r="I49" s="27">
        <v>0.05</v>
      </c>
      <c r="J49" s="27">
        <f t="shared" si="7"/>
        <v>8.8</v>
      </c>
      <c r="K49" s="27">
        <f t="shared" ref="K49:K59" si="16">(B49-J49)^2/J49</f>
        <v>3.822727273</v>
      </c>
      <c r="L49" s="28">
        <v>0.03</v>
      </c>
      <c r="M49" s="28">
        <f t="shared" si="9"/>
        <v>5.28</v>
      </c>
      <c r="N49" s="28">
        <f t="shared" si="14"/>
        <v>0.9845454545</v>
      </c>
      <c r="O49" s="29">
        <v>0.03</v>
      </c>
      <c r="P49" s="29">
        <f t="shared" si="11"/>
        <v>5.28</v>
      </c>
      <c r="Q49" s="29">
        <f t="shared" ref="Q49:Q59" si="17">(B49-P49)^2/P49</f>
        <v>0.9845454545</v>
      </c>
    </row>
    <row r="50" ht="14.25" customHeight="1">
      <c r="A50" s="16" t="s">
        <v>74</v>
      </c>
      <c r="B50" s="16">
        <f t="shared" si="2"/>
        <v>6</v>
      </c>
      <c r="C50" s="25">
        <v>0.03</v>
      </c>
      <c r="D50" s="25">
        <f t="shared" si="3"/>
        <v>5.28</v>
      </c>
      <c r="E50" s="25">
        <f t="shared" si="15"/>
        <v>0.09818181818</v>
      </c>
      <c r="F50" s="26">
        <v>0.02</v>
      </c>
      <c r="G50" s="26">
        <f t="shared" si="5"/>
        <v>3.52</v>
      </c>
      <c r="H50" s="26">
        <f t="shared" si="13"/>
        <v>1.747272727</v>
      </c>
      <c r="I50" s="27">
        <v>0.03</v>
      </c>
      <c r="J50" s="27">
        <f t="shared" si="7"/>
        <v>5.28</v>
      </c>
      <c r="K50" s="27">
        <f t="shared" si="16"/>
        <v>0.09818181818</v>
      </c>
      <c r="L50" s="28">
        <v>0.03</v>
      </c>
      <c r="M50" s="28">
        <f t="shared" si="9"/>
        <v>5.28</v>
      </c>
      <c r="N50" s="28">
        <f t="shared" si="14"/>
        <v>0.09818181818</v>
      </c>
      <c r="O50" s="29">
        <v>0.05</v>
      </c>
      <c r="P50" s="29">
        <f t="shared" si="11"/>
        <v>8.8</v>
      </c>
      <c r="Q50" s="29">
        <f t="shared" si="17"/>
        <v>0.8909090909</v>
      </c>
    </row>
    <row r="51" ht="14.25" customHeight="1">
      <c r="A51" s="16" t="s">
        <v>75</v>
      </c>
      <c r="B51" s="16">
        <f t="shared" si="2"/>
        <v>9</v>
      </c>
      <c r="C51" s="25">
        <v>0.07</v>
      </c>
      <c r="D51" s="25">
        <f t="shared" si="3"/>
        <v>12.32</v>
      </c>
      <c r="E51" s="25">
        <f t="shared" si="15"/>
        <v>0.8946753247</v>
      </c>
      <c r="F51" s="26">
        <v>0.07</v>
      </c>
      <c r="G51" s="26">
        <f t="shared" si="5"/>
        <v>12.32</v>
      </c>
      <c r="H51" s="26">
        <f t="shared" si="13"/>
        <v>0.8946753247</v>
      </c>
      <c r="I51" s="27">
        <v>0.07</v>
      </c>
      <c r="J51" s="27">
        <f t="shared" si="7"/>
        <v>12.32</v>
      </c>
      <c r="K51" s="27">
        <f t="shared" si="16"/>
        <v>0.8946753247</v>
      </c>
      <c r="L51" s="28">
        <v>0.1</v>
      </c>
      <c r="M51" s="28">
        <f t="shared" si="9"/>
        <v>17.6</v>
      </c>
      <c r="N51" s="28">
        <f t="shared" si="14"/>
        <v>4.202272727</v>
      </c>
      <c r="O51" s="29">
        <v>0.05</v>
      </c>
      <c r="P51" s="29">
        <f t="shared" si="11"/>
        <v>8.8</v>
      </c>
      <c r="Q51" s="29">
        <f t="shared" si="17"/>
        <v>0.004545454545</v>
      </c>
    </row>
    <row r="52" ht="14.25" customHeight="1">
      <c r="A52" s="16" t="s">
        <v>22</v>
      </c>
      <c r="B52" s="16">
        <f t="shared" si="2"/>
        <v>20</v>
      </c>
      <c r="C52" s="25">
        <v>0.09</v>
      </c>
      <c r="D52" s="25">
        <f t="shared" si="3"/>
        <v>15.84</v>
      </c>
      <c r="E52" s="25">
        <f t="shared" si="15"/>
        <v>1.092525253</v>
      </c>
      <c r="F52" s="26">
        <v>0.08</v>
      </c>
      <c r="G52" s="26">
        <f t="shared" si="5"/>
        <v>14.08</v>
      </c>
      <c r="H52" s="26">
        <f t="shared" si="13"/>
        <v>2.489090909</v>
      </c>
      <c r="I52" s="27">
        <v>0.05</v>
      </c>
      <c r="J52" s="27">
        <f t="shared" si="7"/>
        <v>8.8</v>
      </c>
      <c r="K52" s="27">
        <f t="shared" si="16"/>
        <v>14.25454545</v>
      </c>
      <c r="L52" s="28">
        <v>0.03</v>
      </c>
      <c r="M52" s="28">
        <f t="shared" si="9"/>
        <v>5.28</v>
      </c>
      <c r="N52" s="28">
        <f t="shared" si="14"/>
        <v>41.03757576</v>
      </c>
      <c r="O52" s="29">
        <v>0.11</v>
      </c>
      <c r="P52" s="29">
        <f t="shared" si="11"/>
        <v>19.36</v>
      </c>
      <c r="Q52" s="29">
        <f t="shared" si="17"/>
        <v>0.02115702479</v>
      </c>
    </row>
    <row r="53" ht="14.25" customHeight="1">
      <c r="A53" s="16" t="s">
        <v>76</v>
      </c>
      <c r="B53" s="16">
        <f t="shared" si="2"/>
        <v>4</v>
      </c>
      <c r="C53" s="25">
        <v>0.03</v>
      </c>
      <c r="D53" s="25">
        <f t="shared" si="3"/>
        <v>5.28</v>
      </c>
      <c r="E53" s="25">
        <f t="shared" si="15"/>
        <v>0.3103030303</v>
      </c>
      <c r="F53" s="26">
        <v>0.02</v>
      </c>
      <c r="G53" s="26">
        <f t="shared" si="5"/>
        <v>3.52</v>
      </c>
      <c r="H53" s="26">
        <f t="shared" si="13"/>
        <v>0.06545454545</v>
      </c>
      <c r="I53" s="27">
        <v>0.03</v>
      </c>
      <c r="J53" s="27">
        <f t="shared" si="7"/>
        <v>5.28</v>
      </c>
      <c r="K53" s="27">
        <f t="shared" si="16"/>
        <v>0.3103030303</v>
      </c>
      <c r="L53" s="28">
        <v>0.01</v>
      </c>
      <c r="M53" s="28">
        <f t="shared" si="9"/>
        <v>1.76</v>
      </c>
      <c r="N53" s="28">
        <f t="shared" si="14"/>
        <v>2.850909091</v>
      </c>
      <c r="O53" s="29">
        <v>0.03</v>
      </c>
      <c r="P53" s="29">
        <f t="shared" si="11"/>
        <v>5.28</v>
      </c>
      <c r="Q53" s="29">
        <f t="shared" si="17"/>
        <v>0.3103030303</v>
      </c>
    </row>
    <row r="54" ht="14.25" customHeight="1">
      <c r="A54" s="16" t="s">
        <v>77</v>
      </c>
      <c r="B54" s="16">
        <f t="shared" si="2"/>
        <v>6</v>
      </c>
      <c r="C54" s="25">
        <v>0.01</v>
      </c>
      <c r="D54" s="25">
        <f t="shared" si="3"/>
        <v>1.76</v>
      </c>
      <c r="E54" s="25">
        <f t="shared" si="15"/>
        <v>10.21454545</v>
      </c>
      <c r="F54" s="26">
        <v>0.0</v>
      </c>
      <c r="G54" s="26">
        <f t="shared" si="5"/>
        <v>0</v>
      </c>
      <c r="H54" s="26">
        <v>0.0</v>
      </c>
      <c r="I54" s="27">
        <v>0.01</v>
      </c>
      <c r="J54" s="27">
        <f t="shared" si="7"/>
        <v>1.76</v>
      </c>
      <c r="K54" s="27">
        <f t="shared" si="16"/>
        <v>10.21454545</v>
      </c>
      <c r="L54" s="36">
        <v>0.0</v>
      </c>
      <c r="M54" s="28">
        <f t="shared" si="9"/>
        <v>0</v>
      </c>
      <c r="N54" s="28">
        <v>0.0</v>
      </c>
      <c r="O54" s="29">
        <v>0.01</v>
      </c>
      <c r="P54" s="29">
        <f t="shared" si="11"/>
        <v>1.76</v>
      </c>
      <c r="Q54" s="29">
        <f t="shared" si="17"/>
        <v>10.21454545</v>
      </c>
    </row>
    <row r="55" ht="14.25" customHeight="1">
      <c r="A55" s="16" t="s">
        <v>78</v>
      </c>
      <c r="B55" s="16">
        <f t="shared" si="2"/>
        <v>13</v>
      </c>
      <c r="C55" s="25">
        <v>0.07</v>
      </c>
      <c r="D55" s="25">
        <f t="shared" si="3"/>
        <v>12.32</v>
      </c>
      <c r="E55" s="25">
        <f t="shared" si="15"/>
        <v>0.03753246753</v>
      </c>
      <c r="F55" s="26">
        <v>0.06</v>
      </c>
      <c r="G55" s="26">
        <f t="shared" si="5"/>
        <v>10.56</v>
      </c>
      <c r="H55" s="26">
        <f t="shared" ref="H55:H60" si="18">(B55-G55)^2/G55</f>
        <v>0.5637878788</v>
      </c>
      <c r="I55" s="27">
        <v>0.07</v>
      </c>
      <c r="J55" s="27">
        <f t="shared" si="7"/>
        <v>12.32</v>
      </c>
      <c r="K55" s="27">
        <f t="shared" si="16"/>
        <v>0.03753246753</v>
      </c>
      <c r="L55" s="28">
        <v>0.07</v>
      </c>
      <c r="M55" s="28">
        <f t="shared" si="9"/>
        <v>12.32</v>
      </c>
      <c r="N55" s="28">
        <f t="shared" ref="N55:N60" si="19">(B55-M55)^2/M55</f>
        <v>0.03753246753</v>
      </c>
      <c r="O55" s="29">
        <v>0.07</v>
      </c>
      <c r="P55" s="29">
        <f t="shared" si="11"/>
        <v>12.32</v>
      </c>
      <c r="Q55" s="29">
        <f t="shared" si="17"/>
        <v>0.03753246753</v>
      </c>
    </row>
    <row r="56" ht="14.25" customHeight="1">
      <c r="A56" s="16" t="s">
        <v>79</v>
      </c>
      <c r="B56" s="16">
        <f t="shared" si="2"/>
        <v>8</v>
      </c>
      <c r="C56" s="25">
        <v>0.08</v>
      </c>
      <c r="D56" s="25">
        <f t="shared" si="3"/>
        <v>14.08</v>
      </c>
      <c r="E56" s="25">
        <f t="shared" si="15"/>
        <v>2.625454545</v>
      </c>
      <c r="F56" s="26">
        <v>0.06</v>
      </c>
      <c r="G56" s="26">
        <f t="shared" si="5"/>
        <v>10.56</v>
      </c>
      <c r="H56" s="26">
        <f t="shared" si="18"/>
        <v>0.6206060606</v>
      </c>
      <c r="I56" s="27">
        <v>0.08</v>
      </c>
      <c r="J56" s="27">
        <f t="shared" si="7"/>
        <v>14.08</v>
      </c>
      <c r="K56" s="27">
        <f t="shared" si="16"/>
        <v>2.625454545</v>
      </c>
      <c r="L56" s="28">
        <v>0.07</v>
      </c>
      <c r="M56" s="28">
        <f t="shared" si="9"/>
        <v>12.32</v>
      </c>
      <c r="N56" s="28">
        <f t="shared" si="19"/>
        <v>1.514805195</v>
      </c>
      <c r="O56" s="29">
        <v>0.08</v>
      </c>
      <c r="P56" s="29">
        <f t="shared" si="11"/>
        <v>14.08</v>
      </c>
      <c r="Q56" s="29">
        <f t="shared" si="17"/>
        <v>2.625454545</v>
      </c>
    </row>
    <row r="57" ht="14.25" customHeight="1">
      <c r="A57" s="16" t="s">
        <v>80</v>
      </c>
      <c r="B57" s="16">
        <f t="shared" si="2"/>
        <v>6</v>
      </c>
      <c r="C57" s="25">
        <v>0.05</v>
      </c>
      <c r="D57" s="25">
        <f t="shared" si="3"/>
        <v>8.8</v>
      </c>
      <c r="E57" s="25">
        <f t="shared" si="15"/>
        <v>0.8909090909</v>
      </c>
      <c r="F57" s="26">
        <v>0.09</v>
      </c>
      <c r="G57" s="26">
        <f t="shared" si="5"/>
        <v>15.84</v>
      </c>
      <c r="H57" s="26">
        <f t="shared" si="18"/>
        <v>6.112727273</v>
      </c>
      <c r="I57" s="27">
        <v>0.07</v>
      </c>
      <c r="J57" s="27">
        <f t="shared" si="7"/>
        <v>12.32</v>
      </c>
      <c r="K57" s="27">
        <f t="shared" si="16"/>
        <v>3.242077922</v>
      </c>
      <c r="L57" s="28">
        <v>0.06</v>
      </c>
      <c r="M57" s="28">
        <f t="shared" si="9"/>
        <v>10.56</v>
      </c>
      <c r="N57" s="28">
        <f t="shared" si="19"/>
        <v>1.969090909</v>
      </c>
      <c r="O57" s="29">
        <v>0.05</v>
      </c>
      <c r="P57" s="29">
        <f t="shared" si="11"/>
        <v>8.8</v>
      </c>
      <c r="Q57" s="29">
        <f t="shared" si="17"/>
        <v>0.8909090909</v>
      </c>
    </row>
    <row r="58" ht="14.25" customHeight="1">
      <c r="A58" s="16" t="s">
        <v>24</v>
      </c>
      <c r="B58" s="16">
        <f t="shared" si="2"/>
        <v>12</v>
      </c>
      <c r="C58" s="25">
        <v>0.04</v>
      </c>
      <c r="D58" s="25">
        <f t="shared" si="3"/>
        <v>7.04</v>
      </c>
      <c r="E58" s="25">
        <f t="shared" si="15"/>
        <v>3.494545455</v>
      </c>
      <c r="F58" s="26">
        <v>0.03</v>
      </c>
      <c r="G58" s="26">
        <f t="shared" si="5"/>
        <v>5.28</v>
      </c>
      <c r="H58" s="26">
        <f t="shared" si="18"/>
        <v>8.552727273</v>
      </c>
      <c r="I58" s="27">
        <v>0.06</v>
      </c>
      <c r="J58" s="27">
        <f t="shared" si="7"/>
        <v>10.56</v>
      </c>
      <c r="K58" s="27">
        <f t="shared" si="16"/>
        <v>0.1963636364</v>
      </c>
      <c r="L58" s="28">
        <v>0.04</v>
      </c>
      <c r="M58" s="28">
        <f t="shared" si="9"/>
        <v>7.04</v>
      </c>
      <c r="N58" s="28">
        <f t="shared" si="19"/>
        <v>3.494545455</v>
      </c>
      <c r="O58" s="29">
        <v>0.05</v>
      </c>
      <c r="P58" s="29">
        <f t="shared" si="11"/>
        <v>8.8</v>
      </c>
      <c r="Q58" s="29">
        <f t="shared" si="17"/>
        <v>1.163636364</v>
      </c>
    </row>
    <row r="59" ht="14.25" customHeight="1">
      <c r="A59" s="16" t="s">
        <v>81</v>
      </c>
      <c r="B59" s="16">
        <f t="shared" si="2"/>
        <v>8</v>
      </c>
      <c r="C59" s="25">
        <v>0.01</v>
      </c>
      <c r="D59" s="25">
        <f t="shared" si="3"/>
        <v>1.76</v>
      </c>
      <c r="E59" s="25">
        <f t="shared" si="15"/>
        <v>22.12363636</v>
      </c>
      <c r="F59" s="26">
        <v>0.01</v>
      </c>
      <c r="G59" s="26">
        <f t="shared" si="5"/>
        <v>1.76</v>
      </c>
      <c r="H59" s="26">
        <f t="shared" si="18"/>
        <v>22.12363636</v>
      </c>
      <c r="I59" s="27">
        <v>0.02</v>
      </c>
      <c r="J59" s="27">
        <f t="shared" si="7"/>
        <v>3.52</v>
      </c>
      <c r="K59" s="27">
        <f t="shared" si="16"/>
        <v>5.701818182</v>
      </c>
      <c r="L59" s="28">
        <v>0.01</v>
      </c>
      <c r="M59" s="28">
        <f t="shared" si="9"/>
        <v>1.76</v>
      </c>
      <c r="N59" s="28">
        <f t="shared" si="19"/>
        <v>22.12363636</v>
      </c>
      <c r="O59" s="29">
        <v>0.02</v>
      </c>
      <c r="P59" s="29">
        <f t="shared" si="11"/>
        <v>3.52</v>
      </c>
      <c r="Q59" s="29">
        <f t="shared" si="17"/>
        <v>5.701818182</v>
      </c>
    </row>
    <row r="60" ht="14.25" customHeight="1">
      <c r="A60" s="16" t="s">
        <v>82</v>
      </c>
      <c r="B60" s="16">
        <f t="shared" si="2"/>
        <v>0</v>
      </c>
      <c r="C60" s="25">
        <v>0.0</v>
      </c>
      <c r="D60" s="25">
        <f t="shared" si="3"/>
        <v>0</v>
      </c>
      <c r="E60" s="25">
        <v>0.0</v>
      </c>
      <c r="F60" s="26">
        <v>0.02</v>
      </c>
      <c r="G60" s="26">
        <f t="shared" si="5"/>
        <v>3.52</v>
      </c>
      <c r="H60" s="26">
        <f t="shared" si="18"/>
        <v>3.52</v>
      </c>
      <c r="I60" s="27">
        <v>0.0</v>
      </c>
      <c r="J60" s="27">
        <f t="shared" si="7"/>
        <v>0</v>
      </c>
      <c r="K60" s="27">
        <v>0.0</v>
      </c>
      <c r="L60" s="28">
        <v>0.02</v>
      </c>
      <c r="M60" s="28">
        <f t="shared" si="9"/>
        <v>3.52</v>
      </c>
      <c r="N60" s="28">
        <f t="shared" si="19"/>
        <v>3.52</v>
      </c>
      <c r="O60" s="29">
        <v>0.0</v>
      </c>
      <c r="P60" s="29">
        <f t="shared" si="11"/>
        <v>0</v>
      </c>
      <c r="Q60" s="29">
        <v>0.0</v>
      </c>
    </row>
    <row r="61" ht="14.25" customHeight="1">
      <c r="A61" s="16" t="s">
        <v>83</v>
      </c>
      <c r="B61" s="16">
        <f t="shared" si="2"/>
        <v>0</v>
      </c>
      <c r="C61" s="25">
        <v>0.0</v>
      </c>
      <c r="D61" s="25">
        <f t="shared" si="3"/>
        <v>0</v>
      </c>
      <c r="E61" s="25">
        <v>0.0</v>
      </c>
      <c r="F61" s="26">
        <v>0.0</v>
      </c>
      <c r="G61" s="26">
        <f t="shared" si="5"/>
        <v>0</v>
      </c>
      <c r="H61" s="26">
        <v>0.0</v>
      </c>
      <c r="I61" s="27">
        <v>0.0</v>
      </c>
      <c r="J61" s="27">
        <f t="shared" si="7"/>
        <v>0</v>
      </c>
      <c r="K61" s="27">
        <v>0.0</v>
      </c>
      <c r="L61" s="28">
        <v>0.0</v>
      </c>
      <c r="M61" s="28">
        <f t="shared" si="9"/>
        <v>0</v>
      </c>
      <c r="N61" s="28">
        <v>0.0</v>
      </c>
      <c r="O61" s="29">
        <v>0.0</v>
      </c>
      <c r="P61" s="29">
        <f t="shared" si="11"/>
        <v>0</v>
      </c>
      <c r="Q61" s="29">
        <v>0.0</v>
      </c>
    </row>
    <row r="62" ht="14.25" customHeight="1">
      <c r="A62" s="16" t="s">
        <v>39</v>
      </c>
      <c r="B62" s="16">
        <f t="shared" si="2"/>
        <v>0</v>
      </c>
      <c r="C62" s="25">
        <v>0.01</v>
      </c>
      <c r="D62" s="25">
        <f t="shared" si="3"/>
        <v>1.76</v>
      </c>
      <c r="E62" s="25">
        <f t="shared" ref="E62:E63" si="20">(B62-D62)^2/D62</f>
        <v>1.76</v>
      </c>
      <c r="F62" s="26">
        <v>0.02</v>
      </c>
      <c r="G62" s="26">
        <f t="shared" si="5"/>
        <v>3.52</v>
      </c>
      <c r="H62" s="26">
        <f>(B62-G62)^2/G62</f>
        <v>3.52</v>
      </c>
      <c r="I62" s="27">
        <v>0.0</v>
      </c>
      <c r="J62" s="27">
        <f t="shared" si="7"/>
        <v>0</v>
      </c>
      <c r="K62" s="27">
        <v>0.0</v>
      </c>
      <c r="L62" s="28">
        <v>0.0</v>
      </c>
      <c r="M62" s="28">
        <f t="shared" si="9"/>
        <v>0</v>
      </c>
      <c r="N62" s="28">
        <v>0.0</v>
      </c>
      <c r="O62" s="29">
        <v>0.0</v>
      </c>
      <c r="P62" s="29">
        <f t="shared" si="11"/>
        <v>0</v>
      </c>
      <c r="Q62" s="29">
        <v>0.0</v>
      </c>
    </row>
    <row r="63" ht="14.25" customHeight="1">
      <c r="A63" s="16" t="s">
        <v>84</v>
      </c>
      <c r="B63" s="16">
        <f t="shared" si="2"/>
        <v>1</v>
      </c>
      <c r="C63" s="25">
        <v>0.01</v>
      </c>
      <c r="D63" s="25">
        <f t="shared" si="3"/>
        <v>1.76</v>
      </c>
      <c r="E63" s="25">
        <f t="shared" si="20"/>
        <v>0.3281818182</v>
      </c>
      <c r="F63" s="26">
        <v>0.0</v>
      </c>
      <c r="G63" s="26">
        <f t="shared" si="5"/>
        <v>0</v>
      </c>
      <c r="H63" s="26">
        <v>0.0</v>
      </c>
      <c r="I63" s="27">
        <v>0.03</v>
      </c>
      <c r="J63" s="27">
        <f t="shared" si="7"/>
        <v>5.28</v>
      </c>
      <c r="K63" s="27">
        <f>(B63-J63)^2/J63</f>
        <v>3.469393939</v>
      </c>
      <c r="L63" s="28">
        <v>0.01</v>
      </c>
      <c r="M63" s="28">
        <f t="shared" si="9"/>
        <v>1.76</v>
      </c>
      <c r="N63" s="28">
        <f>(B63-M63)^2/M63</f>
        <v>0.3281818182</v>
      </c>
      <c r="O63" s="29">
        <v>0.0</v>
      </c>
      <c r="P63" s="29">
        <f t="shared" si="11"/>
        <v>0</v>
      </c>
      <c r="Q63" s="29">
        <v>0.0</v>
      </c>
    </row>
    <row r="64" ht="14.25" customHeight="1">
      <c r="D64" s="40" t="s">
        <v>85</v>
      </c>
      <c r="E64" s="38">
        <f>SUM(E38:E63)</f>
        <v>52.72283494</v>
      </c>
      <c r="F64" s="39"/>
      <c r="G64" s="40" t="s">
        <v>99</v>
      </c>
      <c r="H64" s="39">
        <f>SUM(H37:H63)</f>
        <v>74.04101149</v>
      </c>
      <c r="I64" s="39"/>
      <c r="J64" s="40" t="s">
        <v>100</v>
      </c>
      <c r="K64" s="39">
        <f>SUM(K37:K63)</f>
        <v>57.30045996</v>
      </c>
      <c r="L64" s="38"/>
      <c r="M64" s="40" t="s">
        <v>101</v>
      </c>
      <c r="N64" s="39">
        <f>SUM(N37:N63)</f>
        <v>108.2311691</v>
      </c>
      <c r="O64" s="39"/>
      <c r="P64" s="40" t="s">
        <v>102</v>
      </c>
      <c r="Q64" s="39">
        <f>SUM(Q37:Q63)</f>
        <v>29.5730776</v>
      </c>
    </row>
    <row r="65" ht="33.75" customHeight="1"/>
    <row r="66" ht="14.25" customHeight="1"/>
    <row r="67" ht="14.25" customHeight="1"/>
    <row r="68" ht="24.75" customHeight="1">
      <c r="B68" s="41"/>
    </row>
    <row r="69" ht="14.25" customHeight="1"/>
    <row r="70" ht="14.25" customHeight="1"/>
    <row r="71" ht="30.0"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K1"/>
    <mergeCell ref="A2:C2"/>
    <mergeCell ref="A7:I8"/>
    <mergeCell ref="B68:H68"/>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2020-08-20T23:47:07Z</dcterms:created>
  <dc:creator>anapa</dc:creator>
</cp:coreProperties>
</file>